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620" windowWidth="15300" windowHeight="6195" tabRatio="715"/>
  </bookViews>
  <sheets>
    <sheet name=" MAKARNALIK İTHAL, YERLİ+ELÜS" sheetId="19" r:id="rId1"/>
    <sheet name="EKMEKLİK ELÜS" sheetId="37" r:id="rId2"/>
    <sheet name="EKMEKLİK İTHAL +YERLİ" sheetId="20" r:id="rId3"/>
    <sheet name="ARPA ELÜS " sheetId="36" r:id="rId4"/>
    <sheet name="ARPA İTHAL+YERLİ" sheetId="26" r:id="rId5"/>
    <sheet name="MISIR ELÜS" sheetId="38" r:id="rId6"/>
    <sheet name="MISIR " sheetId="28" r:id="rId7"/>
    <sheet name="BAKLİYAT" sheetId="39" r:id="rId8"/>
  </sheets>
  <definedNames>
    <definedName name="_xlnm._FilterDatabase" localSheetId="3">'ARPA ELÜS '!$A$3:$D$6303</definedName>
    <definedName name="_xlnm._FilterDatabase" localSheetId="1">'EKMEKLİK ELÜS'!$A$3:$C$6275</definedName>
    <definedName name="_xlnm._FilterDatabase" localSheetId="5">'MISIR ELÜS'!$A$2:$C$6334</definedName>
    <definedName name="_xlnm.Print_Area" localSheetId="4">'ARPA İTHAL+YERLİ'!$A$1:$C$31</definedName>
    <definedName name="_xlnm.Print_Area" localSheetId="7">BAKLİYAT!$A$1:$K$40</definedName>
    <definedName name="_xlnm.Print_Area" localSheetId="2">'EKMEKLİK İTHAL +YERLİ'!$A$1:$J$40</definedName>
    <definedName name="_xlnm.Print_Area" localSheetId="6">'MISIR '!$A$1:$E$15</definedName>
    <definedName name="_xlnm.Print_Titles" localSheetId="3">'ARPA ELÜS '!$3:$3</definedName>
    <definedName name="_xlnm.Print_Titles" localSheetId="1">'EKMEKLİK ELÜS'!$3:$3</definedName>
    <definedName name="_xlnm.Print_Titles" localSheetId="5">'MISIR ELÜS'!$2:$2</definedName>
  </definedNames>
  <calcPr calcId="145621"/>
</workbook>
</file>

<file path=xl/calcChain.xml><?xml version="1.0" encoding="utf-8"?>
<calcChain xmlns="http://schemas.openxmlformats.org/spreadsheetml/2006/main">
  <c r="E37" i="39" l="1"/>
  <c r="G25" i="39"/>
  <c r="E39" i="39" s="1"/>
  <c r="G16" i="39"/>
  <c r="G12" i="39"/>
  <c r="F12" i="39"/>
  <c r="E12" i="39"/>
  <c r="D12" i="39"/>
  <c r="C12" i="39"/>
  <c r="B12" i="39"/>
  <c r="H12" i="39" s="1"/>
  <c r="H11" i="39"/>
  <c r="H10" i="39"/>
  <c r="J6" i="39"/>
  <c r="I6" i="39"/>
  <c r="H6" i="39"/>
  <c r="G6" i="39"/>
  <c r="F6" i="39"/>
  <c r="E6" i="39"/>
  <c r="D6" i="39"/>
  <c r="C6" i="39"/>
  <c r="B6" i="39"/>
  <c r="K5" i="39"/>
  <c r="K4" i="39"/>
  <c r="K3" i="39"/>
  <c r="K6" i="39" s="1"/>
  <c r="G5" i="19" l="1"/>
  <c r="G15" i="19" s="1"/>
  <c r="G6" i="19"/>
  <c r="G7" i="19"/>
  <c r="G8" i="19"/>
  <c r="G9" i="19"/>
  <c r="G10" i="19"/>
  <c r="G11" i="19"/>
  <c r="G12" i="19"/>
  <c r="G13" i="19"/>
  <c r="G14" i="19"/>
  <c r="B15" i="19"/>
  <c r="C15" i="19"/>
  <c r="D15" i="19"/>
  <c r="E15" i="19"/>
  <c r="F15" i="19"/>
  <c r="H24" i="20" l="1"/>
  <c r="G24" i="20"/>
  <c r="D24" i="20"/>
  <c r="E10" i="38" l="1"/>
  <c r="E20" i="38" l="1"/>
  <c r="E18" i="38"/>
  <c r="E21" i="38" s="1"/>
  <c r="F5" i="37" l="1"/>
  <c r="F7" i="37"/>
  <c r="F13" i="37"/>
  <c r="F16" i="37"/>
  <c r="F21" i="37"/>
  <c r="F23" i="37"/>
  <c r="F29" i="37"/>
  <c r="F32" i="37"/>
  <c r="F40" i="37"/>
  <c r="F43" i="37"/>
  <c r="F45" i="37"/>
  <c r="F54" i="37"/>
  <c r="F55" i="37" s="1"/>
  <c r="I17" i="20" l="1"/>
  <c r="F7" i="36"/>
  <c r="F14" i="36"/>
  <c r="F33" i="36"/>
  <c r="F35" i="36"/>
  <c r="F38" i="36"/>
  <c r="F42" i="36"/>
  <c r="F49" i="36"/>
  <c r="F53" i="36"/>
  <c r="F55" i="36"/>
  <c r="F59" i="36"/>
  <c r="F65" i="36"/>
  <c r="F68" i="36"/>
  <c r="F73" i="36" s="1"/>
  <c r="F70" i="36"/>
  <c r="F72" i="36"/>
  <c r="B29" i="26" l="1"/>
  <c r="I37" i="20" l="1"/>
  <c r="F39" i="20"/>
  <c r="E39" i="20"/>
  <c r="G39" i="20"/>
  <c r="I31" i="20"/>
  <c r="I32" i="20" l="1"/>
  <c r="I18" i="20" l="1"/>
  <c r="B39" i="20" l="1"/>
  <c r="B13" i="28" l="1"/>
  <c r="C13" i="28"/>
  <c r="D6" i="28"/>
  <c r="D7" i="28"/>
  <c r="D8" i="28"/>
  <c r="D9" i="28"/>
  <c r="D10" i="28"/>
  <c r="D11" i="28"/>
  <c r="D12" i="28"/>
  <c r="D5" i="28"/>
  <c r="D13" i="28" l="1"/>
  <c r="I38" i="20"/>
  <c r="I36" i="20"/>
  <c r="I35" i="20"/>
  <c r="I34" i="20"/>
  <c r="I33" i="20"/>
  <c r="D39" i="20"/>
  <c r="C39" i="20"/>
  <c r="H39" i="20"/>
  <c r="I23" i="20"/>
  <c r="I19" i="20"/>
  <c r="I22" i="20"/>
  <c r="I21" i="20"/>
  <c r="I20" i="20"/>
  <c r="I16" i="20"/>
  <c r="I15" i="20"/>
  <c r="I14" i="20"/>
  <c r="I13" i="20"/>
  <c r="I12" i="20"/>
  <c r="I11" i="20"/>
  <c r="I10" i="20"/>
  <c r="I9" i="20"/>
  <c r="I8" i="20"/>
  <c r="I7" i="20"/>
  <c r="I6" i="20"/>
  <c r="C24" i="20"/>
  <c r="I24" i="20" l="1"/>
  <c r="I39" i="20"/>
  <c r="B24" i="20" l="1"/>
  <c r="F24" i="20"/>
  <c r="E24" i="20"/>
</calcChain>
</file>

<file path=xl/sharedStrings.xml><?xml version="1.0" encoding="utf-8"?>
<sst xmlns="http://schemas.openxmlformats.org/spreadsheetml/2006/main" count="754" uniqueCount="378">
  <si>
    <t>ÜRÜN KODU</t>
  </si>
  <si>
    <t>ŞUBE TOPLAMI</t>
  </si>
  <si>
    <t>GENEL TOPLAM</t>
  </si>
  <si>
    <t>TEKİRDAĞ</t>
  </si>
  <si>
    <t>SAMSUN</t>
  </si>
  <si>
    <t>BANDIRMA</t>
  </si>
  <si>
    <t>İZMİR</t>
  </si>
  <si>
    <t>ŞUBESİ</t>
  </si>
  <si>
    <t>ADANA</t>
  </si>
  <si>
    <t>TOPLAM</t>
  </si>
  <si>
    <t>İSKENDERUN</t>
  </si>
  <si>
    <t>MERSİN</t>
  </si>
  <si>
    <t>DERİNCE</t>
  </si>
  <si>
    <t xml:space="preserve">POLATLI </t>
  </si>
  <si>
    <t>EK-1/A</t>
  </si>
  <si>
    <t>EK-1/B</t>
  </si>
  <si>
    <t>ŞUBE TOPLAMI (TON)</t>
  </si>
  <si>
    <t>TRABZON</t>
  </si>
  <si>
    <t xml:space="preserve">BATMAN </t>
  </si>
  <si>
    <t>ŞANLIURFA</t>
  </si>
  <si>
    <t xml:space="preserve">DİYARBAKIR </t>
  </si>
  <si>
    <t xml:space="preserve">ADIYAMAN </t>
  </si>
  <si>
    <t>2112</t>
  </si>
  <si>
    <t>2111</t>
  </si>
  <si>
    <t>DİYARBAKIR</t>
  </si>
  <si>
    <t>İŞYERİ</t>
  </si>
  <si>
    <t>DEPO DURUMU</t>
  </si>
  <si>
    <t>ELÜS</t>
  </si>
  <si>
    <t>KAYSERİ</t>
  </si>
  <si>
    <t>ÇORUM</t>
  </si>
  <si>
    <t>KIRIKKALE</t>
  </si>
  <si>
    <t>GAZİANTEP</t>
  </si>
  <si>
    <t>KIRŞEHİR</t>
  </si>
  <si>
    <t>SİVAS</t>
  </si>
  <si>
    <t>EK-1/C</t>
  </si>
  <si>
    <t>2111-2112-2141-2142-2143</t>
  </si>
  <si>
    <t>ESKİŞEHİR</t>
  </si>
  <si>
    <t>KONYA</t>
  </si>
  <si>
    <t>2443-2445</t>
  </si>
  <si>
    <t>ERZURUM</t>
  </si>
  <si>
    <t>MUŞ</t>
  </si>
  <si>
    <t>EK-1/D</t>
  </si>
  <si>
    <t>AKBAL HUBUBAT</t>
  </si>
  <si>
    <t>TİRYAKİ (GAZİANTEP)</t>
  </si>
  <si>
    <t>ÖZMEN</t>
  </si>
  <si>
    <t>TRAKYA EVREN</t>
  </si>
  <si>
    <t>ALTILAR</t>
  </si>
  <si>
    <t>AS LİDAŞ (KARATAY)</t>
  </si>
  <si>
    <t>AS LİDAŞ (YUNAK)</t>
  </si>
  <si>
    <t>AS LİDAŞ (ÇUMRA)</t>
  </si>
  <si>
    <t>HEKİMOĞLU</t>
  </si>
  <si>
    <t>KONYA TARIM</t>
  </si>
  <si>
    <t>SARAÇ (MERKEZ)</t>
  </si>
  <si>
    <t>YALNIZLAR</t>
  </si>
  <si>
    <t>CEMAŞ</t>
  </si>
  <si>
    <t>MİKTAR(KG)</t>
  </si>
  <si>
    <t>MY SİLO (YERKÖY)</t>
  </si>
  <si>
    <t>MY SİLO (ŞEFAATLİ)</t>
  </si>
  <si>
    <t>ATARLAR (ESKİL)</t>
  </si>
  <si>
    <t>KAN</t>
  </si>
  <si>
    <t>TK (ŞEREFLİKOÇHİSAR)</t>
  </si>
  <si>
    <t>KAYSERİ ŞEKER (ŞARKIŞLA)</t>
  </si>
  <si>
    <t>TİRYAKİ (ÇORUM)</t>
  </si>
  <si>
    <t>ULİDAŞ (ALACA)</t>
  </si>
  <si>
    <t>ALTINBİLEK (MERKEZ)</t>
  </si>
  <si>
    <t>ALTINBİLEK (ÇİFTELER)</t>
  </si>
  <si>
    <t>MY SİLO (ESKİŞEHİR)</t>
  </si>
  <si>
    <t>HİMMETDEDE LİDAŞ</t>
  </si>
  <si>
    <t>KAYSERİ ŞEKER (DEVELİ)</t>
  </si>
  <si>
    <t>RUHBAŞ</t>
  </si>
  <si>
    <t>YENİ PAZAR TARIM</t>
  </si>
  <si>
    <t>EDİRNE</t>
  </si>
  <si>
    <t>EK-1/E</t>
  </si>
  <si>
    <t>TMO Elektronik Satış Platformu Üzerinden Satılacaktır</t>
  </si>
  <si>
    <t>Şube Müdürlükleri Tarafından Talep Toplanarak Satılacaktır</t>
  </si>
  <si>
    <t>13,5 Protein</t>
  </si>
  <si>
    <t>12,5  Protein</t>
  </si>
  <si>
    <t>AKŞEHİR</t>
  </si>
  <si>
    <t>DENİZLİ</t>
  </si>
  <si>
    <t>AFYONKARAHİSAR</t>
  </si>
  <si>
    <t>TMO-TOBB (MUCUR)</t>
  </si>
  <si>
    <t>KAİNAT (YOZGAT)</t>
  </si>
  <si>
    <t>BAŞAK SARIKAYA</t>
  </si>
  <si>
    <t>ADIYAMAN</t>
  </si>
  <si>
    <t>POLATLI</t>
  </si>
  <si>
    <t>BATMAN</t>
  </si>
  <si>
    <t>2411</t>
  </si>
  <si>
    <t>KIRKALERLİ</t>
  </si>
  <si>
    <t>ISIN KODU</t>
  </si>
  <si>
    <t>ERGÜNLER (KAHTA)</t>
  </si>
  <si>
    <t>TRXERGA02032</t>
  </si>
  <si>
    <t>TRXERGA12023</t>
  </si>
  <si>
    <t>ADIYAMAN ŞUBE TOPLAMI</t>
  </si>
  <si>
    <t>Aksaray Şube</t>
  </si>
  <si>
    <t>TRXATUA11913</t>
  </si>
  <si>
    <t>TRXKANA11917</t>
  </si>
  <si>
    <t>Diyarbakır Şube</t>
  </si>
  <si>
    <t>TRXCLDA12019</t>
  </si>
  <si>
    <t>DİYARBAKIR ŞUBE TOPLAMI</t>
  </si>
  <si>
    <t>TRXXEGA02014</t>
  </si>
  <si>
    <t>TRXXEHA02012</t>
  </si>
  <si>
    <t>TRXXEHA12011</t>
  </si>
  <si>
    <t>TRXXEHA02020</t>
  </si>
  <si>
    <t>ALTINBİLEK (ALPU)</t>
  </si>
  <si>
    <t>TRXXGVA02018</t>
  </si>
  <si>
    <t>TRXMYSA12027</t>
  </si>
  <si>
    <t>Gaziantep Şube</t>
  </si>
  <si>
    <t>2142</t>
  </si>
  <si>
    <t>TRXXFHA12034</t>
  </si>
  <si>
    <t>TRXOZMA01919</t>
  </si>
  <si>
    <t>Kayseri Şube</t>
  </si>
  <si>
    <t>TRXXGGA02019</t>
  </si>
  <si>
    <t>TRXKAYA12011</t>
  </si>
  <si>
    <t>TRXRUTA02015</t>
  </si>
  <si>
    <t>TRXRUTA12014</t>
  </si>
  <si>
    <t>TRXXELA11916</t>
  </si>
  <si>
    <t>KAYSERİ ŞUBE TOPLAMI</t>
  </si>
  <si>
    <t>Konya Şube</t>
  </si>
  <si>
    <t>TRXATTA02013</t>
  </si>
  <si>
    <t>TRXATTA12012</t>
  </si>
  <si>
    <t>TRXASLA12029</t>
  </si>
  <si>
    <t>AS LİDAŞ (SARAY)</t>
  </si>
  <si>
    <t>TRXASLA02012</t>
  </si>
  <si>
    <t>TRXASLA12011</t>
  </si>
  <si>
    <t>TRXASLA02053</t>
  </si>
  <si>
    <t>TRXASLA12052</t>
  </si>
  <si>
    <t>TRXASLA11914</t>
  </si>
  <si>
    <t>GÜZEL TARIM (CİHANBEYLİ)</t>
  </si>
  <si>
    <t>TRXGZLA01917</t>
  </si>
  <si>
    <t>TRXHKMA12011</t>
  </si>
  <si>
    <t>KAİNAT (ACIKUYU)</t>
  </si>
  <si>
    <t>TRXKTUA11946</t>
  </si>
  <si>
    <t>TRXKTUA12019</t>
  </si>
  <si>
    <t>TRXKLDA12012</t>
  </si>
  <si>
    <t>TRXSRCA02015</t>
  </si>
  <si>
    <t>TRXSRCA12014</t>
  </si>
  <si>
    <t>TRXYALA11912</t>
  </si>
  <si>
    <t>TRXYALA12019</t>
  </si>
  <si>
    <t>ŞİMALA</t>
  </si>
  <si>
    <t>TRXSMLA12016</t>
  </si>
  <si>
    <t>KONYA ŞUBE TOPLAMI</t>
  </si>
  <si>
    <t>TMO-TOBB (KESKİN)</t>
  </si>
  <si>
    <t>TRXXFVA12019</t>
  </si>
  <si>
    <t>KIRIKKALE ŞUBE TOPLAMI</t>
  </si>
  <si>
    <t>TRXTTDA01910</t>
  </si>
  <si>
    <t>TRXTTDA02017</t>
  </si>
  <si>
    <t>TRXTTDA02025</t>
  </si>
  <si>
    <t>KIRŞEHİR ŞUBE TOPLAMI</t>
  </si>
  <si>
    <t>Sivas Şube</t>
  </si>
  <si>
    <t>TRXKAYA11922</t>
  </si>
  <si>
    <t>SİVAS ŞUBE TOPLAMI</t>
  </si>
  <si>
    <t>Tekirdağ Şube</t>
  </si>
  <si>
    <t>TRXTETA12014</t>
  </si>
  <si>
    <t>TEKİRDAĞ ŞUBE TOPLAMI</t>
  </si>
  <si>
    <t>Yerköy Şube</t>
  </si>
  <si>
    <t>TRXMYSA11920</t>
  </si>
  <si>
    <t>TRXMYSA11938</t>
  </si>
  <si>
    <t>SARAYLI</t>
  </si>
  <si>
    <t>TRXXEKA01919</t>
  </si>
  <si>
    <t>TRXXEEA01920</t>
  </si>
  <si>
    <t>TRXXEEA01938</t>
  </si>
  <si>
    <t>2141</t>
  </si>
  <si>
    <t>ULİDAŞ (SORGUN)</t>
  </si>
  <si>
    <t>TRXXBMA11928</t>
  </si>
  <si>
    <t>YERKÖY ŞUBE TOPLAMI</t>
  </si>
  <si>
    <t>Çorum Şube</t>
  </si>
  <si>
    <t>TRXTYTA11915</t>
  </si>
  <si>
    <t>TRXXBMA11910</t>
  </si>
  <si>
    <t>TRXXBMA12017</t>
  </si>
  <si>
    <t>ÇORUM ŞUBE TOPLAMI</t>
  </si>
  <si>
    <t>TRXHETI02013</t>
  </si>
  <si>
    <t>TRXXENI02021</t>
  </si>
  <si>
    <t>TRXXENI02013</t>
  </si>
  <si>
    <t>TRXXGAI02015</t>
  </si>
  <si>
    <t>TRXXGNI02018</t>
  </si>
  <si>
    <t>TRXTLTI01924</t>
  </si>
  <si>
    <t>BATMAN ŞUBE TOPLAMI</t>
  </si>
  <si>
    <t>TRXXEPI02026</t>
  </si>
  <si>
    <t>TRXXEPI02018</t>
  </si>
  <si>
    <t>TRXXGUI02013</t>
  </si>
  <si>
    <t>TRXXFCI02013</t>
  </si>
  <si>
    <t>TRXXFDI01914</t>
  </si>
  <si>
    <t>TRXXFDI02011</t>
  </si>
  <si>
    <t>TRXUNSI01912</t>
  </si>
  <si>
    <t>TRXKAYB01921</t>
  </si>
  <si>
    <t>TRXTTDB02015</t>
  </si>
  <si>
    <t>TRXMYSB12066</t>
  </si>
  <si>
    <t>TRXMYSB82036</t>
  </si>
  <si>
    <t>TRXKTUB12058</t>
  </si>
  <si>
    <t>TRXXGKB42015</t>
  </si>
  <si>
    <t>TRXTTDB12014</t>
  </si>
  <si>
    <t>Suriye Buğdayı</t>
  </si>
  <si>
    <t>EK-1/F</t>
  </si>
  <si>
    <t>ISIN</t>
  </si>
  <si>
    <t>BETA GEN (YENİŞEHİR)</t>
  </si>
  <si>
    <t>01 ŞUBAT 2021 TARİHİNDEN İTİBAREN SATIŞA AÇILAN ELÜS YERLİ MAKARNALIK BUĞDAY STOKLARI (KG)</t>
  </si>
  <si>
    <t>01 ŞUBAT 2021 TARİHİNDEN İTİBAREN SATIŞA AÇILAN  MAKARNALIK BUĞDAY STOKLARI (TON)</t>
  </si>
  <si>
    <t>TRXXEHB52015</t>
  </si>
  <si>
    <t>TRXTYTB12028</t>
  </si>
  <si>
    <t>TRXASLB12050</t>
  </si>
  <si>
    <t>TRXRUTBA1919</t>
  </si>
  <si>
    <t>TRXRUTBB1918</t>
  </si>
  <si>
    <t>TRXXGGB22015</t>
  </si>
  <si>
    <t>01 ŞUBAT 2021 TARİHİNDEN İTİBAREN SATIŞA AÇILAN  İTHAL EKMEKLİK BUĞDAY STOKLARI (TON)</t>
  </si>
  <si>
    <t>01 ŞUBAT 2021 TARİHİNDEN İTİBAREN SATIŞA AÇILAN YERLİ EKMEKLİK BUĞDAY STOKLARI (TON)</t>
  </si>
  <si>
    <t>KIRKLARELİ</t>
  </si>
  <si>
    <t>01 ŞUBAT 2021 TARİHİNDEN İTİBAREN SATIŞA AÇILAN ELÜS  BUĞDAY STOKLARI (KG)</t>
  </si>
  <si>
    <t>TRXTKTB21960</t>
  </si>
  <si>
    <t>1543</t>
  </si>
  <si>
    <t>AFYON BORSA (DİNAR)</t>
  </si>
  <si>
    <t>TRXXFXBJ2012</t>
  </si>
  <si>
    <t>1541</t>
  </si>
  <si>
    <t>AL LİDAŞ</t>
  </si>
  <si>
    <t>TRXALLB31915</t>
  </si>
  <si>
    <t>1321</t>
  </si>
  <si>
    <t>TMO Şube</t>
  </si>
  <si>
    <t>Lisanslı Depo</t>
  </si>
  <si>
    <t>Hasat Yılı</t>
  </si>
  <si>
    <t>Ürün Kodu</t>
  </si>
  <si>
    <t>Satışa Açılan Stok Miktarı (Kg)</t>
  </si>
  <si>
    <t>HACI EMİN</t>
  </si>
  <si>
    <t>TRXHETB42014</t>
  </si>
  <si>
    <t>1212</t>
  </si>
  <si>
    <t>TEKİN LİDAŞ</t>
  </si>
  <si>
    <t>TRXTLTB02018</t>
  </si>
  <si>
    <t>1222</t>
  </si>
  <si>
    <t>TRXHETB02018</t>
  </si>
  <si>
    <t>TRXTLTB12017</t>
  </si>
  <si>
    <t>1223</t>
  </si>
  <si>
    <t>TRXHETB12017</t>
  </si>
  <si>
    <t>TRXXBMB12015</t>
  </si>
  <si>
    <t>TRXXBMB22014</t>
  </si>
  <si>
    <t>TRXMYSB12074</t>
  </si>
  <si>
    <t>TRXXEGB02038</t>
  </si>
  <si>
    <t>TRXXGVB02016</t>
  </si>
  <si>
    <t>TRXXEHB12027</t>
  </si>
  <si>
    <t>TRXRUTB02021</t>
  </si>
  <si>
    <t>SENTİNUS (SARIOĞLAN)</t>
  </si>
  <si>
    <t>TRXXGHB02056</t>
  </si>
  <si>
    <t>ERC</t>
  </si>
  <si>
    <t>TRXXGJB02052</t>
  </si>
  <si>
    <t>TRXXGHB02049</t>
  </si>
  <si>
    <t>TRXXGGB02116</t>
  </si>
  <si>
    <t>TMO-TOBB (BABAESKİ)</t>
  </si>
  <si>
    <t>TRXXFWB62010</t>
  </si>
  <si>
    <t>1621</t>
  </si>
  <si>
    <t>KAİNAT (PINARHİSAR)</t>
  </si>
  <si>
    <t>TRXKTUB51916</t>
  </si>
  <si>
    <t>AS LİDAŞ (KARAPINAR)</t>
  </si>
  <si>
    <t>TRXASLB12076</t>
  </si>
  <si>
    <t>TRXASLB42073</t>
  </si>
  <si>
    <t>TRXASLBB2073</t>
  </si>
  <si>
    <t>ŞİMŞEKLİ</t>
  </si>
  <si>
    <t>TRXSTUB02029</t>
  </si>
  <si>
    <t>TOPRAK (KAZIMKARABEKİR)</t>
  </si>
  <si>
    <t>TRXTOPB02051</t>
  </si>
  <si>
    <t>AS LİDAŞ (ÇELTİK)</t>
  </si>
  <si>
    <t>TRXASLB72070</t>
  </si>
  <si>
    <t>TEZCAN TARIM</t>
  </si>
  <si>
    <t>TRXTZCB02030</t>
  </si>
  <si>
    <t>PTB</t>
  </si>
  <si>
    <t>TRXPTBB02025</t>
  </si>
  <si>
    <t>ÖZERSOY</t>
  </si>
  <si>
    <t>TRXXGIB12020</t>
  </si>
  <si>
    <t>GAP ŞANLIURFA</t>
  </si>
  <si>
    <t>TRXXDTB82019</t>
  </si>
  <si>
    <t>1323</t>
  </si>
  <si>
    <t>01 ŞUBAT 2021 TARİHİNDEN İTİBAREN SATIŞA AÇILAN YERLİ VE İTHAL ARPA STOKLARI (TON)</t>
  </si>
  <si>
    <t>AKSARAY ŞUBE TOPLAMI</t>
  </si>
  <si>
    <t xml:space="preserve">Kırıkkale Şube </t>
  </si>
  <si>
    <t>TRXGKTA12018</t>
  </si>
  <si>
    <t>GK</t>
  </si>
  <si>
    <t>TRXGKTA11911</t>
  </si>
  <si>
    <t>ESKİŞEHİR ŞUBE TOPLAMI</t>
  </si>
  <si>
    <t xml:space="preserve">Eskişehir Şube </t>
  </si>
  <si>
    <t xml:space="preserve">Kırşehir Şube </t>
  </si>
  <si>
    <t xml:space="preserve">Adıyaman Şube </t>
  </si>
  <si>
    <t xml:space="preserve">Diyarbakır Şube </t>
  </si>
  <si>
    <t xml:space="preserve">Konya Şube </t>
  </si>
  <si>
    <t>TMO-TOBB (SARIKAYA)</t>
  </si>
  <si>
    <t>GAZİANTEP ŞUBE TOPLAMI</t>
  </si>
  <si>
    <t xml:space="preserve">Gaziantep Şube </t>
  </si>
  <si>
    <t>01 ŞUBAT 2021 TARİHİNDEN İTİBAREN SATIŞA AÇILAN ELÜS ARPA STOKLARI</t>
  </si>
  <si>
    <t>ŞANLIURFA ŞUBE TOPLAMI</t>
  </si>
  <si>
    <t>TRXXFPA32019</t>
  </si>
  <si>
    <t>VİRANŞEHİR LİDAŞ</t>
  </si>
  <si>
    <t>Şanlıurfa Şube</t>
  </si>
  <si>
    <t>01 ŞUBAT 2021 TARİHİNDEN İTİBAREN SATIŞA AÇILAN  MISIR STOKLARI (TON)</t>
  </si>
  <si>
    <t>TRXXESB32030</t>
  </si>
  <si>
    <t>CENSA</t>
  </si>
  <si>
    <t>TRXXGDB12013</t>
  </si>
  <si>
    <t>BALSAN</t>
  </si>
  <si>
    <t>TRXXESB12016</t>
  </si>
  <si>
    <t>TRXXEPB02013</t>
  </si>
  <si>
    <t>TRXCLDB12017</t>
  </si>
  <si>
    <t>TRXXFCB02026</t>
  </si>
  <si>
    <t>ÇELİKOĞULLARI</t>
  </si>
  <si>
    <t>TRXCLDB02018</t>
  </si>
  <si>
    <t>1213</t>
  </si>
  <si>
    <t>TRXXESB32014</t>
  </si>
  <si>
    <t xml:space="preserve">Şanlıurfa Şube </t>
  </si>
  <si>
    <t>POLATLI ŞUBE TOPLAMI</t>
  </si>
  <si>
    <t xml:space="preserve">Polatlı Şube </t>
  </si>
  <si>
    <t>KIRKLARELİ ŞUBE TOPLAMI</t>
  </si>
  <si>
    <t xml:space="preserve">Kırklareli Şube </t>
  </si>
  <si>
    <t xml:space="preserve">Kayseri Şube </t>
  </si>
  <si>
    <t xml:space="preserve">Batman Şube </t>
  </si>
  <si>
    <t>AFYON ŞUBE TOPLAMI</t>
  </si>
  <si>
    <t xml:space="preserve">Afyon Şube </t>
  </si>
  <si>
    <t>AKSARY ŞUBE TOPLAMI</t>
  </si>
  <si>
    <t>Aksary Şube</t>
  </si>
  <si>
    <t>Satışa Açılan Mik. (Kg)</t>
  </si>
  <si>
    <t>SALUVAN LİDAŞ</t>
  </si>
  <si>
    <t>HACIÖMEROĞLU AFM (SİLVAN)</t>
  </si>
  <si>
    <t>ZD LİDAŞ</t>
  </si>
  <si>
    <t>HACIÖMEROĞLU AFM (BATMAN)</t>
  </si>
  <si>
    <t>UNSAN</t>
  </si>
  <si>
    <t>DİCLE İPEKYOLU</t>
  </si>
  <si>
    <t>BETA GEN (BİSMİL)</t>
  </si>
  <si>
    <t>DURAK LİDAŞ</t>
  </si>
  <si>
    <t>YİĞİT AGRO</t>
  </si>
  <si>
    <t>TRXXETI01913</t>
  </si>
  <si>
    <t>Diyarbakır</t>
  </si>
  <si>
    <t>Batman</t>
  </si>
  <si>
    <t>Şanlıurfa</t>
  </si>
  <si>
    <t>01 ŞUBAT 2021 TARİHİNDEN İTİBAREN SATIŞA AÇILAN  ELÜS MISIR STOKLARI (KG)</t>
  </si>
  <si>
    <t>EK-1/G</t>
  </si>
  <si>
    <t>ŞUBE</t>
  </si>
  <si>
    <t>KISA TANE GROSKİ (2019) (3622 KODLU)</t>
  </si>
  <si>
    <t>BALDO (2019)
 (3681 KODLU)</t>
  </si>
  <si>
    <t>OSMANCIK           (2019)
 (3690 KODLU)</t>
  </si>
  <si>
    <t>YERUA   (2019)
(3694 KODLU)</t>
  </si>
  <si>
    <t>FORTUNA (2019)
(3695 KODLU)</t>
  </si>
  <si>
    <t>RONALDO (2019)
(3685 KODLU)</t>
  </si>
  <si>
    <t>LUNA (2019)
(3689 KODLU)</t>
  </si>
  <si>
    <t>CAMMEO (2019)
(3682 KODLU)</t>
  </si>
  <si>
    <t xml:space="preserve">TOPLAM </t>
  </si>
  <si>
    <t>İTHAL CALROSE                    (2019) (3536 KODLU)</t>
  </si>
  <si>
    <t>YERLİ CAMMEO (2019) 
(3561 KODLU)</t>
  </si>
  <si>
    <t>YERLİ ÖZGÜR CL (2019)
(3561 KODLU)</t>
  </si>
  <si>
    <t>YERLİ OSMANCIK (2019)
(3551 KODLU)</t>
  </si>
  <si>
    <t>YERLİ RONALDO (2019)
(3555 KODLU)</t>
  </si>
  <si>
    <t>YERLİ LUNA (2019) 
(3556 KODLU)</t>
  </si>
  <si>
    <t>LİSANSLI DEPO</t>
  </si>
  <si>
    <t>ÜRÜN CİNSİ</t>
  </si>
  <si>
    <t>MAHSUL YILI</t>
  </si>
  <si>
    <t>DEPO MİKTARI</t>
  </si>
  <si>
    <t>TRXERGN11911</t>
  </si>
  <si>
    <t>YERLİ KOÇBAŞI NOHUT</t>
  </si>
  <si>
    <t>3443</t>
  </si>
  <si>
    <t>TRXXEPN01911</t>
  </si>
  <si>
    <t>3473</t>
  </si>
  <si>
    <t>ATA LİDAŞ</t>
  </si>
  <si>
    <t>TRXATAN11918</t>
  </si>
  <si>
    <t>3442</t>
  </si>
  <si>
    <t>TRXXELN21918</t>
  </si>
  <si>
    <t>TOPRAK (KADINHANI)</t>
  </si>
  <si>
    <t>TRXTOPN01918</t>
  </si>
  <si>
    <t>GÜZEL TARIM (YEŞİLÖZ)</t>
  </si>
  <si>
    <t>TRXGZLN02025</t>
  </si>
  <si>
    <t>HİKMET ŞEFLEK</t>
  </si>
  <si>
    <t>TRXXFUN12014</t>
  </si>
  <si>
    <t>TRXXGIN22016</t>
  </si>
  <si>
    <t>TEKA (KARAKEÇİLİ)</t>
  </si>
  <si>
    <t>TRXXGBN02013</t>
  </si>
  <si>
    <t>KONYA (KULU)</t>
  </si>
  <si>
    <t>ADIYAMAN (MERKEZ)</t>
  </si>
  <si>
    <t>KIRIKKALE (KESKİN)</t>
  </si>
  <si>
    <t>KIRIKKALE (BALIŞEYH)</t>
  </si>
  <si>
    <t>GENEL TOPLAM (KG)</t>
  </si>
  <si>
    <t>EK-1/H</t>
  </si>
  <si>
    <t xml:space="preserve">GAZİANTEP ŞUBE TOPLAMI </t>
  </si>
  <si>
    <t>TOPTAN SATIŞA AÇILAN PİRİNÇ STOKLARI (TON)*</t>
  </si>
  <si>
    <t>*TMO Elektronik Satış Platformu Üzerinden satılacaktır.</t>
  </si>
  <si>
    <t>TOPTAN SATIŞA AÇILAN ÇELTİK STOKLARI (TON)*</t>
  </si>
  <si>
    <t>SATIŞA AÇILAN ELÜS  NOHUT STOKLARI (KG)*</t>
  </si>
  <si>
    <t>SATIŞA AÇILAN TMO NOHUT STOKLARI (KG)*</t>
  </si>
  <si>
    <t>* Şube Müdürlüklerimiz kanalıyla serbest olarak satılacaktır.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</si>
</sst>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₺_-;\-* #,##0.00\ _₺_-;_-* &quot;-&quot;??\ _₺_-;_-@_-"/>
    <numFmt numFmtId="164" formatCode="_-* #,##0.00\ _T_L_-;\-* #,##0.00\ _T_L_-;_-* &quot;-&quot;??\ _T_L_-;_-@_-"/>
    <numFmt numFmtId="165" formatCode="_-* #,##0\ _T_L_-;\-* #,##0\ _T_L_-;_-* &quot;-&quot;??\ _T_L_-;_-@_-"/>
    <numFmt numFmtId="166" formatCode="###,###,###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4"/>
      <name val="Times New Roman"/>
      <family val="1"/>
      <charset val="162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162"/>
    </font>
    <font>
      <sz val="11"/>
      <color indexed="8"/>
      <name val="Calibri"/>
      <family val="2"/>
    </font>
    <font>
      <b/>
      <sz val="16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Arial"/>
      <family val="2"/>
      <charset val="162"/>
    </font>
    <font>
      <b/>
      <sz val="16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6"/>
      <name val="Calibri"/>
      <family val="2"/>
      <scheme val="minor"/>
    </font>
    <font>
      <sz val="18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6"/>
      <name val="Times New Roman"/>
      <family val="1"/>
      <charset val="162"/>
    </font>
    <font>
      <sz val="11"/>
      <name val="Times New Roman"/>
      <family val="1"/>
      <charset val="162"/>
    </font>
    <font>
      <b/>
      <sz val="16"/>
      <color theme="0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15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20"/>
      <color theme="1"/>
      <name val="Times New Roman"/>
      <family val="1"/>
      <charset val="162"/>
    </font>
    <font>
      <sz val="20"/>
      <name val="Times New Roman"/>
      <family val="1"/>
      <charset val="162"/>
    </font>
    <font>
      <b/>
      <sz val="12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23">
    <xf numFmtId="0" fontId="0" fillId="0" borderId="0"/>
    <xf numFmtId="43" fontId="12" fillId="0" borderId="0" applyFont="0" applyFill="0" applyBorder="0" applyAlignment="0" applyProtection="0"/>
    <xf numFmtId="0" fontId="13" fillId="0" borderId="0"/>
    <xf numFmtId="0" fontId="16" fillId="0" borderId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2" fillId="0" borderId="0" applyFont="0" applyFill="0" applyBorder="0" applyAlignment="0" applyProtection="0"/>
  </cellStyleXfs>
  <cellXfs count="336">
    <xf numFmtId="0" fontId="0" fillId="0" borderId="0" xfId="0"/>
    <xf numFmtId="0" fontId="14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18" fillId="0" borderId="0" xfId="0" applyFont="1"/>
    <xf numFmtId="3" fontId="0" fillId="0" borderId="0" xfId="0" applyNumberFormat="1"/>
    <xf numFmtId="0" fontId="26" fillId="0" borderId="0" xfId="0" applyFont="1"/>
    <xf numFmtId="0" fontId="28" fillId="0" borderId="0" xfId="0" applyFont="1" applyFill="1" applyBorder="1"/>
    <xf numFmtId="0" fontId="27" fillId="0" borderId="0" xfId="0" applyFont="1" applyBorder="1" applyAlignment="1">
      <alignment horizontal="right"/>
    </xf>
    <xf numFmtId="0" fontId="29" fillId="0" borderId="0" xfId="0" applyFont="1" applyFill="1"/>
    <xf numFmtId="3" fontId="29" fillId="0" borderId="0" xfId="0" applyNumberFormat="1" applyFont="1" applyFill="1"/>
    <xf numFmtId="0" fontId="29" fillId="0" borderId="0" xfId="0" applyFont="1" applyFill="1" applyBorder="1"/>
    <xf numFmtId="165" fontId="29" fillId="0" borderId="0" xfId="0" applyNumberFormat="1" applyFont="1" applyFill="1"/>
    <xf numFmtId="0" fontId="25" fillId="0" borderId="0" xfId="0" applyFont="1" applyBorder="1" applyAlignment="1"/>
    <xf numFmtId="0" fontId="15" fillId="0" borderId="0" xfId="0" applyFont="1" applyBorder="1" applyAlignment="1"/>
    <xf numFmtId="0" fontId="25" fillId="0" borderId="0" xfId="0" applyFont="1"/>
    <xf numFmtId="0" fontId="31" fillId="0" borderId="0" xfId="0" applyFont="1"/>
    <xf numFmtId="0" fontId="32" fillId="0" borderId="0" xfId="0" applyFont="1" applyFill="1" applyBorder="1" applyAlignment="1">
      <alignment vertical="center" textRotation="90" wrapText="1"/>
    </xf>
    <xf numFmtId="0" fontId="32" fillId="0" borderId="0" xfId="0" applyFont="1" applyFill="1" applyBorder="1" applyAlignment="1">
      <alignment vertical="center" wrapText="1"/>
    </xf>
    <xf numFmtId="0" fontId="19" fillId="2" borderId="14" xfId="0" applyFont="1" applyFill="1" applyBorder="1" applyAlignment="1">
      <alignment horizontal="left" vertical="center" wrapText="1"/>
    </xf>
    <xf numFmtId="3" fontId="19" fillId="2" borderId="2" xfId="0" applyNumberFormat="1" applyFont="1" applyFill="1" applyBorder="1" applyAlignment="1">
      <alignment horizontal="center" vertical="center"/>
    </xf>
    <xf numFmtId="3" fontId="19" fillId="2" borderId="29" xfId="0" applyNumberFormat="1" applyFont="1" applyFill="1" applyBorder="1" applyAlignment="1">
      <alignment horizontal="center" vertical="center"/>
    </xf>
    <xf numFmtId="3" fontId="19" fillId="2" borderId="15" xfId="0" applyNumberFormat="1" applyFont="1" applyFill="1" applyBorder="1" applyAlignment="1">
      <alignment horizontal="right" vertical="center"/>
    </xf>
    <xf numFmtId="0" fontId="19" fillId="2" borderId="39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3" fontId="19" fillId="2" borderId="4" xfId="0" applyNumberFormat="1" applyFont="1" applyFill="1" applyBorder="1" applyAlignment="1">
      <alignment horizontal="center" vertical="center"/>
    </xf>
    <xf numFmtId="3" fontId="19" fillId="2" borderId="13" xfId="0" applyNumberFormat="1" applyFont="1" applyFill="1" applyBorder="1" applyAlignment="1">
      <alignment horizontal="right" vertical="center"/>
    </xf>
    <xf numFmtId="0" fontId="19" fillId="2" borderId="33" xfId="0" applyFont="1" applyFill="1" applyBorder="1" applyAlignment="1">
      <alignment horizontal="left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3" fontId="19" fillId="2" borderId="34" xfId="0" applyNumberFormat="1" applyFont="1" applyFill="1" applyBorder="1" applyAlignment="1">
      <alignment horizontal="center" vertical="center"/>
    </xf>
    <xf numFmtId="3" fontId="19" fillId="2" borderId="27" xfId="0" applyNumberFormat="1" applyFont="1" applyFill="1" applyBorder="1" applyAlignment="1">
      <alignment horizontal="center" vertical="center"/>
    </xf>
    <xf numFmtId="1" fontId="23" fillId="2" borderId="20" xfId="0" applyNumberFormat="1" applyFont="1" applyFill="1" applyBorder="1" applyAlignment="1">
      <alignment horizontal="center" vertical="center" wrapText="1"/>
    </xf>
    <xf numFmtId="1" fontId="23" fillId="2" borderId="10" xfId="0" applyNumberFormat="1" applyFont="1" applyFill="1" applyBorder="1" applyAlignment="1">
      <alignment horizontal="center" vertical="center" wrapText="1"/>
    </xf>
    <xf numFmtId="3" fontId="23" fillId="2" borderId="45" xfId="0" applyNumberFormat="1" applyFont="1" applyFill="1" applyBorder="1" applyAlignment="1">
      <alignment horizontal="left" vertical="center"/>
    </xf>
    <xf numFmtId="3" fontId="23" fillId="2" borderId="49" xfId="0" applyNumberFormat="1" applyFont="1" applyFill="1" applyBorder="1" applyAlignment="1">
      <alignment horizontal="center" vertical="center"/>
    </xf>
    <xf numFmtId="49" fontId="32" fillId="2" borderId="46" xfId="0" applyNumberFormat="1" applyFont="1" applyFill="1" applyBorder="1" applyAlignment="1">
      <alignment horizontal="left" wrapText="1"/>
    </xf>
    <xf numFmtId="0" fontId="32" fillId="2" borderId="52" xfId="0" applyFont="1" applyFill="1" applyBorder="1" applyAlignment="1">
      <alignment horizontal="left" wrapText="1"/>
    </xf>
    <xf numFmtId="49" fontId="32" fillId="2" borderId="52" xfId="0" applyNumberFormat="1" applyFont="1" applyFill="1" applyBorder="1" applyAlignment="1">
      <alignment horizontal="left" wrapText="1"/>
    </xf>
    <xf numFmtId="49" fontId="32" fillId="2" borderId="1" xfId="0" applyNumberFormat="1" applyFont="1" applyFill="1" applyBorder="1" applyAlignment="1">
      <alignment horizontal="left" wrapText="1"/>
    </xf>
    <xf numFmtId="3" fontId="32" fillId="2" borderId="1" xfId="0" applyNumberFormat="1" applyFont="1" applyFill="1" applyBorder="1" applyAlignment="1">
      <alignment horizontal="right" wrapText="1"/>
    </xf>
    <xf numFmtId="0" fontId="32" fillId="2" borderId="1" xfId="0" applyFont="1" applyFill="1" applyBorder="1" applyAlignment="1">
      <alignment horizontal="left" wrapText="1"/>
    </xf>
    <xf numFmtId="0" fontId="29" fillId="2" borderId="1" xfId="0" applyFont="1" applyFill="1" applyBorder="1"/>
    <xf numFmtId="3" fontId="29" fillId="2" borderId="1" xfId="0" applyNumberFormat="1" applyFont="1" applyFill="1" applyBorder="1"/>
    <xf numFmtId="49" fontId="23" fillId="2" borderId="11" xfId="0" applyNumberFormat="1" applyFont="1" applyFill="1" applyBorder="1" applyAlignment="1">
      <alignment horizontal="center" vertical="center" wrapText="1"/>
    </xf>
    <xf numFmtId="49" fontId="23" fillId="2" borderId="8" xfId="0" applyNumberFormat="1" applyFont="1" applyFill="1" applyBorder="1" applyAlignment="1">
      <alignment horizontal="center" vertical="center" wrapText="1"/>
    </xf>
    <xf numFmtId="49" fontId="32" fillId="2" borderId="22" xfId="0" applyNumberFormat="1" applyFont="1" applyFill="1" applyBorder="1" applyAlignment="1">
      <alignment horizontal="left" wrapText="1"/>
    </xf>
    <xf numFmtId="3" fontId="32" fillId="2" borderId="22" xfId="0" applyNumberFormat="1" applyFont="1" applyFill="1" applyBorder="1" applyAlignment="1">
      <alignment horizontal="right" wrapText="1"/>
    </xf>
    <xf numFmtId="0" fontId="32" fillId="2" borderId="24" xfId="0" applyFont="1" applyFill="1" applyBorder="1" applyAlignment="1">
      <alignment horizontal="left" wrapText="1"/>
    </xf>
    <xf numFmtId="3" fontId="29" fillId="2" borderId="34" xfId="0" applyNumberFormat="1" applyFont="1" applyFill="1" applyBorder="1"/>
    <xf numFmtId="49" fontId="24" fillId="2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left" wrapText="1"/>
    </xf>
    <xf numFmtId="0" fontId="30" fillId="2" borderId="1" xfId="0" applyFont="1" applyFill="1" applyBorder="1" applyAlignment="1">
      <alignment horizontal="left" wrapText="1"/>
    </xf>
    <xf numFmtId="3" fontId="30" fillId="2" borderId="4" xfId="0" applyNumberFormat="1" applyFont="1" applyFill="1" applyBorder="1" applyAlignment="1">
      <alignment horizontal="right" wrapText="1"/>
    </xf>
    <xf numFmtId="0" fontId="0" fillId="0" borderId="0" xfId="0" applyAlignment="1">
      <alignment horizontal="center" vertical="top"/>
    </xf>
    <xf numFmtId="3" fontId="17" fillId="3" borderId="11" xfId="0" applyNumberFormat="1" applyFont="1" applyFill="1" applyBorder="1" applyAlignment="1">
      <alignment horizontal="left"/>
    </xf>
    <xf numFmtId="3" fontId="17" fillId="3" borderId="8" xfId="0" applyNumberFormat="1" applyFont="1" applyFill="1" applyBorder="1" applyAlignment="1">
      <alignment horizontal="center"/>
    </xf>
    <xf numFmtId="3" fontId="17" fillId="3" borderId="19" xfId="0" applyNumberFormat="1" applyFont="1" applyFill="1" applyBorder="1" applyAlignment="1">
      <alignment horizontal="center"/>
    </xf>
    <xf numFmtId="3" fontId="17" fillId="3" borderId="8" xfId="0" applyNumberFormat="1" applyFont="1" applyFill="1" applyBorder="1" applyAlignment="1">
      <alignment horizontal="right"/>
    </xf>
    <xf numFmtId="0" fontId="24" fillId="3" borderId="1" xfId="0" applyFont="1" applyFill="1" applyBorder="1"/>
    <xf numFmtId="3" fontId="24" fillId="3" borderId="1" xfId="0" applyNumberFormat="1" applyFont="1" applyFill="1" applyBorder="1"/>
    <xf numFmtId="0" fontId="23" fillId="3" borderId="11" xfId="0" applyFont="1" applyFill="1" applyBorder="1"/>
    <xf numFmtId="49" fontId="23" fillId="3" borderId="11" xfId="0" applyNumberFormat="1" applyFont="1" applyFill="1" applyBorder="1" applyAlignment="1">
      <alignment horizontal="right"/>
    </xf>
    <xf numFmtId="3" fontId="23" fillId="3" borderId="11" xfId="0" applyNumberFormat="1" applyFont="1" applyFill="1" applyBorder="1"/>
    <xf numFmtId="3" fontId="23" fillId="3" borderId="8" xfId="0" applyNumberFormat="1" applyFont="1" applyFill="1" applyBorder="1"/>
    <xf numFmtId="3" fontId="29" fillId="0" borderId="23" xfId="0" applyNumberFormat="1" applyFont="1" applyFill="1" applyBorder="1" applyAlignment="1">
      <alignment horizontal="right"/>
    </xf>
    <xf numFmtId="3" fontId="29" fillId="0" borderId="13" xfId="0" applyNumberFormat="1" applyFont="1" applyFill="1" applyBorder="1" applyAlignment="1">
      <alignment horizontal="right"/>
    </xf>
    <xf numFmtId="3" fontId="29" fillId="0" borderId="35" xfId="0" applyNumberFormat="1" applyFont="1" applyFill="1" applyBorder="1" applyAlignment="1">
      <alignment horizontal="right"/>
    </xf>
    <xf numFmtId="3" fontId="19" fillId="2" borderId="35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vertical="center" wrapText="1"/>
    </xf>
    <xf numFmtId="0" fontId="28" fillId="2" borderId="3" xfId="0" applyFont="1" applyFill="1" applyBorder="1" applyAlignment="1">
      <alignment horizontal="left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horizontal="center" vertical="center" wrapText="1"/>
    </xf>
    <xf numFmtId="3" fontId="28" fillId="3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3" fontId="28" fillId="2" borderId="1" xfId="0" applyNumberFormat="1" applyFont="1" applyFill="1" applyBorder="1" applyAlignment="1">
      <alignment horizontal="center" vertical="center"/>
    </xf>
    <xf numFmtId="3" fontId="28" fillId="0" borderId="4" xfId="0" applyNumberFormat="1" applyFont="1" applyFill="1" applyBorder="1" applyAlignment="1">
      <alignment horizontal="right" vertical="center"/>
    </xf>
    <xf numFmtId="0" fontId="28" fillId="2" borderId="1" xfId="0" applyFont="1" applyFill="1" applyBorder="1" applyAlignment="1">
      <alignment horizontal="left" vertical="center" wrapText="1"/>
    </xf>
    <xf numFmtId="3" fontId="28" fillId="2" borderId="4" xfId="0" applyNumberFormat="1" applyFont="1" applyFill="1" applyBorder="1" applyAlignment="1">
      <alignment horizontal="right" vertical="center" wrapText="1"/>
    </xf>
    <xf numFmtId="1" fontId="28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5" fillId="0" borderId="24" xfId="0" applyFont="1" applyFill="1" applyBorder="1" applyAlignment="1"/>
    <xf numFmtId="0" fontId="15" fillId="0" borderId="25" xfId="0" applyFont="1" applyFill="1" applyBorder="1" applyAlignment="1"/>
    <xf numFmtId="3" fontId="15" fillId="0" borderId="8" xfId="0" applyNumberFormat="1" applyFont="1" applyFill="1" applyBorder="1" applyAlignment="1"/>
    <xf numFmtId="0" fontId="28" fillId="2" borderId="1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top" wrapText="1"/>
    </xf>
    <xf numFmtId="0" fontId="37" fillId="0" borderId="0" xfId="0" applyFont="1" applyBorder="1" applyAlignment="1">
      <alignment horizontal="center" vertical="top" wrapText="1"/>
    </xf>
    <xf numFmtId="0" fontId="37" fillId="0" borderId="16" xfId="0" applyFont="1" applyBorder="1" applyAlignment="1">
      <alignment horizontal="center" vertical="top" wrapText="1"/>
    </xf>
    <xf numFmtId="0" fontId="37" fillId="0" borderId="3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0" fillId="0" borderId="12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3" fontId="0" fillId="2" borderId="13" xfId="0" applyNumberFormat="1" applyFill="1" applyBorder="1" applyAlignment="1">
      <alignment horizontal="right" vertical="top"/>
    </xf>
    <xf numFmtId="0" fontId="37" fillId="3" borderId="12" xfId="0" applyFont="1" applyFill="1" applyBorder="1" applyAlignment="1">
      <alignment horizontal="left" vertical="top" wrapText="1"/>
    </xf>
    <xf numFmtId="0" fontId="37" fillId="3" borderId="1" xfId="0" applyFont="1" applyFill="1" applyBorder="1" applyAlignment="1">
      <alignment horizontal="center" vertical="top" wrapText="1"/>
    </xf>
    <xf numFmtId="3" fontId="37" fillId="3" borderId="13" xfId="0" applyNumberFormat="1" applyFont="1" applyFill="1" applyBorder="1" applyAlignment="1">
      <alignment horizontal="right" vertical="top" wrapText="1"/>
    </xf>
    <xf numFmtId="0" fontId="35" fillId="3" borderId="12" xfId="0" applyFont="1" applyFill="1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0" fontId="37" fillId="0" borderId="11" xfId="0" applyFont="1" applyBorder="1" applyAlignment="1">
      <alignment horizontal="center" vertical="top" wrapText="1"/>
    </xf>
    <xf numFmtId="0" fontId="37" fillId="0" borderId="19" xfId="0" applyFont="1" applyBorder="1" applyAlignment="1">
      <alignment horizontal="center" vertical="top" wrapText="1"/>
    </xf>
    <xf numFmtId="3" fontId="37" fillId="0" borderId="18" xfId="0" applyNumberFormat="1" applyFont="1" applyBorder="1" applyAlignment="1">
      <alignment horizontal="right" vertical="top" wrapText="1"/>
    </xf>
    <xf numFmtId="3" fontId="15" fillId="0" borderId="0" xfId="0" applyNumberFormat="1" applyFont="1" applyBorder="1" applyAlignment="1"/>
    <xf numFmtId="3" fontId="37" fillId="0" borderId="35" xfId="0" applyNumberFormat="1" applyFont="1" applyBorder="1" applyAlignment="1">
      <alignment horizontal="right" vertical="top" wrapText="1"/>
    </xf>
    <xf numFmtId="0" fontId="37" fillId="0" borderId="34" xfId="0" applyFont="1" applyBorder="1" applyAlignment="1">
      <alignment horizontal="center" vertical="top" wrapText="1"/>
    </xf>
    <xf numFmtId="0" fontId="37" fillId="0" borderId="33" xfId="0" applyFont="1" applyBorder="1" applyAlignment="1">
      <alignment horizontal="center" vertical="top" wrapText="1"/>
    </xf>
    <xf numFmtId="3" fontId="37" fillId="3" borderId="15" xfId="0" applyNumberFormat="1" applyFont="1" applyFill="1" applyBorder="1" applyAlignment="1">
      <alignment horizontal="right" vertical="top" wrapText="1"/>
    </xf>
    <xf numFmtId="0" fontId="37" fillId="3" borderId="2" xfId="0" applyFont="1" applyFill="1" applyBorder="1" applyAlignment="1">
      <alignment horizontal="center" vertical="top" wrapText="1"/>
    </xf>
    <xf numFmtId="3" fontId="1" fillId="2" borderId="15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/>
    </xf>
    <xf numFmtId="0" fontId="37" fillId="2" borderId="0" xfId="0" applyFont="1" applyFill="1" applyAlignment="1">
      <alignment horizontal="center" vertical="top" wrapText="1"/>
    </xf>
    <xf numFmtId="3" fontId="37" fillId="2" borderId="0" xfId="0" applyNumberFormat="1" applyFont="1" applyFill="1" applyAlignment="1">
      <alignment horizontal="center" vertical="top" wrapText="1"/>
    </xf>
    <xf numFmtId="3" fontId="37" fillId="0" borderId="0" xfId="0" applyNumberFormat="1" applyFont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3" fontId="0" fillId="2" borderId="17" xfId="0" applyNumberFormat="1" applyFill="1" applyBorder="1" applyAlignment="1">
      <alignment horizontal="right" vertical="top"/>
    </xf>
    <xf numFmtId="0" fontId="0" fillId="0" borderId="3" xfId="0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37" fillId="0" borderId="10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6" fillId="0" borderId="0" xfId="0" applyFont="1" applyBorder="1" applyAlignment="1">
      <alignment vertical="center"/>
    </xf>
    <xf numFmtId="3" fontId="1" fillId="3" borderId="15" xfId="0" applyNumberFormat="1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55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2" borderId="0" xfId="0" applyFill="1" applyAlignment="1">
      <alignment horizontal="center" vertical="top"/>
    </xf>
    <xf numFmtId="3" fontId="37" fillId="0" borderId="29" xfId="0" applyNumberFormat="1" applyFont="1" applyBorder="1" applyAlignment="1">
      <alignment horizontal="right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left" vertical="top" wrapText="1"/>
    </xf>
    <xf numFmtId="3" fontId="0" fillId="2" borderId="4" xfId="0" applyNumberFormat="1" applyFill="1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3" fontId="37" fillId="3" borderId="4" xfId="0" applyNumberFormat="1" applyFont="1" applyFill="1" applyBorder="1" applyAlignment="1">
      <alignment horizontal="right" vertical="top" wrapText="1"/>
    </xf>
    <xf numFmtId="3" fontId="0" fillId="2" borderId="0" xfId="0" applyNumberFormat="1" applyFill="1" applyBorder="1" applyAlignment="1">
      <alignment horizontal="right" vertical="top"/>
    </xf>
    <xf numFmtId="0" fontId="1" fillId="2" borderId="12" xfId="0" applyFont="1" applyFill="1" applyBorder="1" applyAlignment="1">
      <alignment horizontal="left" vertical="top"/>
    </xf>
    <xf numFmtId="0" fontId="19" fillId="0" borderId="6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left" vertical="center" wrapText="1"/>
    </xf>
    <xf numFmtId="0" fontId="14" fillId="0" borderId="0" xfId="0" applyFont="1" applyFill="1"/>
    <xf numFmtId="0" fontId="20" fillId="0" borderId="0" xfId="0" applyFont="1" applyFill="1"/>
    <xf numFmtId="0" fontId="21" fillId="0" borderId="0" xfId="0" applyFont="1" applyFill="1" applyBorder="1" applyAlignment="1">
      <alignment horizontal="right"/>
    </xf>
    <xf numFmtId="0" fontId="23" fillId="0" borderId="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left" wrapText="1"/>
    </xf>
    <xf numFmtId="3" fontId="19" fillId="0" borderId="1" xfId="0" applyNumberFormat="1" applyFont="1" applyFill="1" applyBorder="1" applyAlignment="1">
      <alignment horizontal="center" wrapText="1"/>
    </xf>
    <xf numFmtId="3" fontId="20" fillId="0" borderId="0" xfId="0" applyNumberFormat="1" applyFont="1" applyFill="1"/>
    <xf numFmtId="3" fontId="19" fillId="0" borderId="2" xfId="0" applyNumberFormat="1" applyFont="1" applyFill="1" applyBorder="1" applyAlignment="1">
      <alignment horizontal="center" wrapText="1"/>
    </xf>
    <xf numFmtId="3" fontId="19" fillId="0" borderId="4" xfId="0" applyNumberFormat="1" applyFont="1" applyFill="1" applyBorder="1" applyAlignment="1">
      <alignment horizontal="center" wrapText="1"/>
    </xf>
    <xf numFmtId="3" fontId="19" fillId="0" borderId="34" xfId="0" applyNumberFormat="1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vertical="center" wrapText="1"/>
    </xf>
    <xf numFmtId="49" fontId="23" fillId="0" borderId="53" xfId="0" applyNumberFormat="1" applyFont="1" applyFill="1" applyBorder="1" applyAlignment="1">
      <alignment horizontal="center" vertical="center" wrapText="1"/>
    </xf>
    <xf numFmtId="0" fontId="23" fillId="0" borderId="34" xfId="0" applyNumberFormat="1" applyFont="1" applyFill="1" applyBorder="1" applyAlignment="1">
      <alignment horizontal="center" vertical="center" wrapText="1"/>
    </xf>
    <xf numFmtId="0" fontId="23" fillId="0" borderId="27" xfId="0" applyNumberFormat="1" applyFont="1" applyFill="1" applyBorder="1" applyAlignment="1">
      <alignment horizontal="center" vertical="center" wrapText="1"/>
    </xf>
    <xf numFmtId="49" fontId="23" fillId="0" borderId="42" xfId="0" applyNumberFormat="1" applyFont="1" applyFill="1" applyBorder="1" applyAlignment="1">
      <alignment horizontal="center" vertical="center" wrapText="1"/>
    </xf>
    <xf numFmtId="49" fontId="34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19" fillId="0" borderId="21" xfId="0" applyFont="1" applyFill="1" applyBorder="1" applyAlignment="1">
      <alignment horizontal="left" wrapText="1"/>
    </xf>
    <xf numFmtId="3" fontId="19" fillId="0" borderId="22" xfId="0" applyNumberFormat="1" applyFont="1" applyFill="1" applyBorder="1" applyAlignment="1">
      <alignment horizontal="center"/>
    </xf>
    <xf numFmtId="3" fontId="19" fillId="0" borderId="22" xfId="0" applyNumberFormat="1" applyFont="1" applyFill="1" applyBorder="1" applyAlignment="1">
      <alignment horizontal="center" wrapText="1"/>
    </xf>
    <xf numFmtId="3" fontId="19" fillId="0" borderId="41" xfId="0" applyNumberFormat="1" applyFont="1" applyFill="1" applyBorder="1" applyAlignment="1">
      <alignment horizontal="center" wrapText="1"/>
    </xf>
    <xf numFmtId="3" fontId="19" fillId="0" borderId="23" xfId="0" applyNumberFormat="1" applyFont="1" applyFill="1" applyBorder="1" applyAlignment="1">
      <alignment horizontal="right"/>
    </xf>
    <xf numFmtId="3" fontId="19" fillId="0" borderId="1" xfId="0" applyNumberFormat="1" applyFont="1" applyFill="1" applyBorder="1" applyAlignment="1">
      <alignment horizontal="center"/>
    </xf>
    <xf numFmtId="3" fontId="19" fillId="0" borderId="13" xfId="0" applyNumberFormat="1" applyFont="1" applyFill="1" applyBorder="1" applyAlignment="1">
      <alignment horizontal="right"/>
    </xf>
    <xf numFmtId="0" fontId="19" fillId="0" borderId="14" xfId="0" applyFont="1" applyFill="1" applyBorder="1" applyAlignment="1">
      <alignment horizontal="left" wrapText="1"/>
    </xf>
    <xf numFmtId="3" fontId="19" fillId="0" borderId="2" xfId="0" applyNumberFormat="1" applyFont="1" applyFill="1" applyBorder="1" applyAlignment="1">
      <alignment horizontal="center"/>
    </xf>
    <xf numFmtId="0" fontId="19" fillId="0" borderId="33" xfId="0" applyFont="1" applyFill="1" applyBorder="1" applyAlignment="1">
      <alignment horizontal="left" wrapText="1"/>
    </xf>
    <xf numFmtId="3" fontId="19" fillId="0" borderId="34" xfId="0" applyNumberFormat="1" applyFont="1" applyFill="1" applyBorder="1" applyAlignment="1">
      <alignment horizontal="center"/>
    </xf>
    <xf numFmtId="3" fontId="19" fillId="0" borderId="35" xfId="0" applyNumberFormat="1" applyFont="1" applyFill="1" applyBorder="1" applyAlignment="1">
      <alignment horizontal="right"/>
    </xf>
    <xf numFmtId="0" fontId="17" fillId="0" borderId="11" xfId="0" applyFont="1" applyFill="1" applyBorder="1" applyAlignment="1"/>
    <xf numFmtId="3" fontId="17" fillId="0" borderId="19" xfId="0" applyNumberFormat="1" applyFont="1" applyFill="1" applyBorder="1" applyAlignment="1">
      <alignment horizontal="right"/>
    </xf>
    <xf numFmtId="3" fontId="17" fillId="0" borderId="8" xfId="0" applyNumberFormat="1" applyFont="1" applyFill="1" applyBorder="1" applyAlignment="1">
      <alignment horizontal="right"/>
    </xf>
    <xf numFmtId="3" fontId="17" fillId="0" borderId="18" xfId="0" applyNumberFormat="1" applyFont="1" applyFill="1" applyBorder="1" applyAlignment="1">
      <alignment horizontal="right"/>
    </xf>
    <xf numFmtId="0" fontId="20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top"/>
    </xf>
    <xf numFmtId="3" fontId="19" fillId="0" borderId="1" xfId="0" applyNumberFormat="1" applyFont="1" applyFill="1" applyBorder="1" applyAlignment="1">
      <alignment horizontal="center" vertical="center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3" fontId="40" fillId="0" borderId="1" xfId="0" applyNumberFormat="1" applyFont="1" applyBorder="1" applyAlignment="1">
      <alignment horizontal="center" vertical="top"/>
    </xf>
    <xf numFmtId="3" fontId="27" fillId="0" borderId="1" xfId="0" applyNumberFormat="1" applyFont="1" applyBorder="1" applyAlignment="1">
      <alignment horizontal="center" vertical="top"/>
    </xf>
    <xf numFmtId="0" fontId="27" fillId="0" borderId="1" xfId="0" applyFont="1" applyBorder="1" applyAlignment="1">
      <alignment horizontal="center" vertical="top" wrapText="1"/>
    </xf>
    <xf numFmtId="3" fontId="27" fillId="0" borderId="1" xfId="0" applyNumberFormat="1" applyFont="1" applyBorder="1" applyAlignment="1">
      <alignment horizontal="center" vertical="top" wrapText="1"/>
    </xf>
    <xf numFmtId="3" fontId="40" fillId="0" borderId="1" xfId="0" applyNumberFormat="1" applyFont="1" applyFill="1" applyBorder="1" applyAlignment="1">
      <alignment horizontal="center" vertical="top"/>
    </xf>
    <xf numFmtId="0" fontId="27" fillId="0" borderId="1" xfId="0" applyFont="1" applyBorder="1" applyAlignment="1">
      <alignment horizontal="left" vertical="top" wrapText="1"/>
    </xf>
    <xf numFmtId="0" fontId="39" fillId="0" borderId="1" xfId="0" applyFont="1" applyBorder="1" applyAlignment="1">
      <alignment horizontal="center" vertical="center" wrapText="1"/>
    </xf>
    <xf numFmtId="3" fontId="41" fillId="2" borderId="0" xfId="0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right" vertical="center"/>
    </xf>
    <xf numFmtId="0" fontId="43" fillId="0" borderId="0" xfId="0" applyFont="1" applyAlignment="1">
      <alignment vertical="center"/>
    </xf>
    <xf numFmtId="3" fontId="41" fillId="2" borderId="1" xfId="0" applyNumberFormat="1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vertical="center"/>
    </xf>
    <xf numFmtId="0" fontId="44" fillId="2" borderId="1" xfId="0" applyFont="1" applyFill="1" applyBorder="1" applyAlignment="1">
      <alignment horizontal="left" vertical="center"/>
    </xf>
    <xf numFmtId="166" fontId="44" fillId="0" borderId="1" xfId="0" applyNumberFormat="1" applyFont="1" applyBorder="1" applyAlignment="1">
      <alignment horizontal="center" vertical="center"/>
    </xf>
    <xf numFmtId="3" fontId="44" fillId="2" borderId="1" xfId="0" applyNumberFormat="1" applyFont="1" applyFill="1" applyBorder="1" applyAlignment="1">
      <alignment horizontal="center" vertical="center"/>
    </xf>
    <xf numFmtId="166" fontId="43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1" fillId="2" borderId="1" xfId="0" applyFont="1" applyFill="1" applyBorder="1" applyAlignment="1">
      <alignment vertical="center"/>
    </xf>
    <xf numFmtId="166" fontId="41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vertical="center"/>
    </xf>
    <xf numFmtId="3" fontId="43" fillId="0" borderId="1" xfId="0" applyNumberFormat="1" applyFont="1" applyBorder="1" applyAlignment="1">
      <alignment horizontal="right" vertical="center"/>
    </xf>
    <xf numFmtId="3" fontId="43" fillId="0" borderId="1" xfId="0" applyNumberFormat="1" applyFont="1" applyBorder="1" applyAlignment="1">
      <alignment vertical="center"/>
    </xf>
    <xf numFmtId="3" fontId="42" fillId="0" borderId="1" xfId="0" applyNumberFormat="1" applyFont="1" applyBorder="1" applyAlignment="1">
      <alignment vertical="center"/>
    </xf>
    <xf numFmtId="3" fontId="42" fillId="0" borderId="1" xfId="0" applyNumberFormat="1" applyFont="1" applyBorder="1" applyAlignment="1">
      <alignment horizontal="right" vertical="center"/>
    </xf>
    <xf numFmtId="0" fontId="42" fillId="2" borderId="0" xfId="0" applyFont="1" applyFill="1" applyBorder="1" applyAlignment="1">
      <alignment vertical="center"/>
    </xf>
    <xf numFmtId="0" fontId="42" fillId="2" borderId="3" xfId="2" applyFont="1" applyFill="1" applyBorder="1" applyAlignment="1">
      <alignment horizontal="center" vertical="center" wrapText="1"/>
    </xf>
    <xf numFmtId="0" fontId="42" fillId="2" borderId="3" xfId="2" applyFont="1" applyFill="1" applyBorder="1" applyAlignment="1">
      <alignment vertical="center" wrapText="1"/>
    </xf>
    <xf numFmtId="0" fontId="42" fillId="2" borderId="7" xfId="2" applyFont="1" applyFill="1" applyBorder="1" applyAlignment="1">
      <alignment horizontal="center" vertical="center" wrapText="1"/>
    </xf>
    <xf numFmtId="0" fontId="42" fillId="2" borderId="1" xfId="2" applyFont="1" applyFill="1" applyBorder="1" applyAlignment="1">
      <alignment horizontal="center" vertical="center" wrapText="1"/>
    </xf>
    <xf numFmtId="0" fontId="42" fillId="2" borderId="0" xfId="2" applyFont="1" applyFill="1" applyBorder="1" applyAlignment="1">
      <alignment horizontal="center" vertical="center" wrapText="1"/>
    </xf>
    <xf numFmtId="3" fontId="44" fillId="2" borderId="1" xfId="2" applyNumberFormat="1" applyFont="1" applyFill="1" applyBorder="1" applyAlignment="1">
      <alignment horizontal="left" vertical="center"/>
    </xf>
    <xf numFmtId="3" fontId="44" fillId="2" borderId="1" xfId="2" applyNumberFormat="1" applyFont="1" applyFill="1" applyBorder="1" applyAlignment="1">
      <alignment horizontal="center" vertical="center"/>
    </xf>
    <xf numFmtId="3" fontId="43" fillId="2" borderId="1" xfId="2" applyNumberFormat="1" applyFont="1" applyFill="1" applyBorder="1" applyAlignment="1">
      <alignment horizontal="center" vertical="center"/>
    </xf>
    <xf numFmtId="0" fontId="43" fillId="2" borderId="1" xfId="2" applyNumberFormat="1" applyFont="1" applyFill="1" applyBorder="1" applyAlignment="1">
      <alignment horizontal="center" vertical="center"/>
    </xf>
    <xf numFmtId="0" fontId="44" fillId="2" borderId="4" xfId="2" applyNumberFormat="1" applyFont="1" applyFill="1" applyBorder="1" applyAlignment="1">
      <alignment horizontal="center" vertical="center"/>
    </xf>
    <xf numFmtId="3" fontId="43" fillId="2" borderId="1" xfId="2" applyNumberFormat="1" applyFont="1" applyFill="1" applyBorder="1" applyAlignment="1">
      <alignment horizontal="right" vertical="center"/>
    </xf>
    <xf numFmtId="4" fontId="43" fillId="2" borderId="0" xfId="2" applyNumberFormat="1" applyFont="1" applyFill="1" applyBorder="1" applyAlignment="1">
      <alignment horizontal="right" vertical="center"/>
    </xf>
    <xf numFmtId="3" fontId="44" fillId="2" borderId="4" xfId="2" applyNumberFormat="1" applyFont="1" applyFill="1" applyBorder="1" applyAlignment="1">
      <alignment horizontal="center" vertical="center"/>
    </xf>
    <xf numFmtId="3" fontId="42" fillId="2" borderId="1" xfId="2" applyNumberFormat="1" applyFont="1" applyFill="1" applyBorder="1" applyAlignment="1">
      <alignment vertical="center" wrapText="1"/>
    </xf>
    <xf numFmtId="0" fontId="43" fillId="2" borderId="0" xfId="0" applyFont="1" applyFill="1" applyAlignment="1">
      <alignment vertical="center"/>
    </xf>
    <xf numFmtId="0" fontId="43" fillId="2" borderId="0" xfId="0" applyFont="1" applyFill="1" applyBorder="1" applyAlignment="1">
      <alignment vertical="center"/>
    </xf>
    <xf numFmtId="0" fontId="43" fillId="2" borderId="1" xfId="0" applyFont="1" applyFill="1" applyBorder="1" applyAlignment="1">
      <alignment vertical="center"/>
    </xf>
    <xf numFmtId="0" fontId="43" fillId="2" borderId="1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/>
    </xf>
    <xf numFmtId="3" fontId="43" fillId="2" borderId="1" xfId="0" applyNumberFormat="1" applyFont="1" applyFill="1" applyBorder="1" applyAlignment="1">
      <alignment vertical="center"/>
    </xf>
    <xf numFmtId="3" fontId="42" fillId="2" borderId="1" xfId="0" applyNumberFormat="1" applyFont="1" applyFill="1" applyBorder="1" applyAlignment="1">
      <alignment vertical="center"/>
    </xf>
    <xf numFmtId="3" fontId="42" fillId="2" borderId="0" xfId="0" applyNumberFormat="1" applyFont="1" applyFill="1" applyBorder="1" applyAlignment="1">
      <alignment vertical="center"/>
    </xf>
    <xf numFmtId="3" fontId="45" fillId="3" borderId="4" xfId="0" applyNumberFormat="1" applyFont="1" applyFill="1" applyBorder="1" applyAlignment="1">
      <alignment horizontal="right" vertical="center" wrapText="1"/>
    </xf>
    <xf numFmtId="3" fontId="45" fillId="3" borderId="29" xfId="0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left" wrapText="1"/>
    </xf>
    <xf numFmtId="3" fontId="17" fillId="0" borderId="1" xfId="0" applyNumberFormat="1" applyFont="1" applyFill="1" applyBorder="1" applyAlignment="1">
      <alignment horizontal="right" wrapText="1"/>
    </xf>
    <xf numFmtId="0" fontId="19" fillId="0" borderId="1" xfId="0" applyFont="1" applyFill="1" applyBorder="1" applyAlignment="1">
      <alignment wrapText="1"/>
    </xf>
    <xf numFmtId="3" fontId="23" fillId="0" borderId="1" xfId="0" applyNumberFormat="1" applyFont="1" applyFill="1" applyBorder="1" applyAlignment="1"/>
    <xf numFmtId="3" fontId="23" fillId="0" borderId="1" xfId="0" applyNumberFormat="1" applyFont="1" applyFill="1" applyBorder="1" applyAlignment="1">
      <alignment horizontal="center"/>
    </xf>
    <xf numFmtId="3" fontId="23" fillId="0" borderId="1" xfId="0" applyNumberFormat="1" applyFont="1" applyFill="1" applyBorder="1" applyAlignment="1">
      <alignment horizontal="right"/>
    </xf>
    <xf numFmtId="0" fontId="21" fillId="0" borderId="58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0" fontId="21" fillId="0" borderId="42" xfId="0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center" vertical="center" wrapText="1"/>
    </xf>
    <xf numFmtId="0" fontId="21" fillId="0" borderId="6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3" fillId="0" borderId="62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3" fillId="0" borderId="57" xfId="0" applyFont="1" applyBorder="1" applyAlignment="1">
      <alignment vertical="center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" vertical="center" wrapText="1"/>
    </xf>
    <xf numFmtId="3" fontId="23" fillId="2" borderId="30" xfId="0" applyNumberFormat="1" applyFont="1" applyFill="1" applyBorder="1" applyAlignment="1">
      <alignment horizontal="left" vertical="center"/>
    </xf>
    <xf numFmtId="3" fontId="23" fillId="2" borderId="32" xfId="0" applyNumberFormat="1" applyFont="1" applyFill="1" applyBorder="1" applyAlignment="1">
      <alignment horizontal="left" vertical="center"/>
    </xf>
    <xf numFmtId="3" fontId="23" fillId="2" borderId="30" xfId="0" applyNumberFormat="1" applyFont="1" applyFill="1" applyBorder="1" applyAlignment="1">
      <alignment horizontal="center" vertical="center" wrapText="1"/>
    </xf>
    <xf numFmtId="3" fontId="23" fillId="2" borderId="32" xfId="0" applyNumberFormat="1" applyFont="1" applyFill="1" applyBorder="1" applyAlignment="1">
      <alignment horizontal="center" vertical="center" wrapText="1"/>
    </xf>
    <xf numFmtId="3" fontId="23" fillId="2" borderId="19" xfId="0" applyNumberFormat="1" applyFont="1" applyFill="1" applyBorder="1" applyAlignment="1">
      <alignment horizontal="center" vertical="center"/>
    </xf>
    <xf numFmtId="0" fontId="37" fillId="0" borderId="30" xfId="0" applyFont="1" applyBorder="1" applyAlignment="1">
      <alignment horizontal="center" vertical="center" textRotation="90" wrapText="1"/>
    </xf>
    <xf numFmtId="0" fontId="37" fillId="0" borderId="31" xfId="0" applyFont="1" applyBorder="1" applyAlignment="1">
      <alignment horizontal="center" vertical="center" textRotation="90" wrapText="1"/>
    </xf>
    <xf numFmtId="0" fontId="37" fillId="0" borderId="32" xfId="0" applyFont="1" applyBorder="1" applyAlignment="1">
      <alignment horizontal="center" vertical="center" textRotation="90" wrapText="1"/>
    </xf>
    <xf numFmtId="3" fontId="19" fillId="0" borderId="4" xfId="0" applyNumberFormat="1" applyFont="1" applyFill="1" applyBorder="1" applyAlignment="1">
      <alignment horizontal="center" wrapText="1"/>
    </xf>
    <xf numFmtId="3" fontId="19" fillId="0" borderId="5" xfId="0" applyNumberFormat="1" applyFont="1" applyFill="1" applyBorder="1" applyAlignment="1">
      <alignment horizontal="center" wrapText="1"/>
    </xf>
    <xf numFmtId="3" fontId="19" fillId="0" borderId="6" xfId="0" applyNumberFormat="1" applyFont="1" applyFill="1" applyBorder="1" applyAlignment="1">
      <alignment horizontal="center" wrapText="1"/>
    </xf>
    <xf numFmtId="0" fontId="32" fillId="0" borderId="39" xfId="0" applyFont="1" applyFill="1" applyBorder="1" applyAlignment="1">
      <alignment horizontal="center" vertical="center" textRotation="90" wrapText="1"/>
    </xf>
    <xf numFmtId="0" fontId="32" fillId="0" borderId="40" xfId="0" applyFont="1" applyFill="1" applyBorder="1" applyAlignment="1">
      <alignment horizontal="center" vertical="center" textRotation="90" wrapText="1"/>
    </xf>
    <xf numFmtId="0" fontId="32" fillId="0" borderId="38" xfId="0" applyFont="1" applyFill="1" applyBorder="1" applyAlignment="1">
      <alignment horizontal="center" vertical="center" textRotation="90" wrapText="1"/>
    </xf>
    <xf numFmtId="0" fontId="25" fillId="0" borderId="0" xfId="0" applyFont="1" applyFill="1" applyBorder="1" applyAlignment="1">
      <alignment horizontal="left"/>
    </xf>
    <xf numFmtId="3" fontId="19" fillId="0" borderId="1" xfId="0" applyNumberFormat="1" applyFont="1" applyFill="1" applyBorder="1" applyAlignment="1">
      <alignment horizontal="center" wrapText="1"/>
    </xf>
    <xf numFmtId="3" fontId="23" fillId="0" borderId="1" xfId="0" applyNumberFormat="1" applyFont="1" applyFill="1" applyBorder="1" applyAlignment="1">
      <alignment horizontal="center"/>
    </xf>
    <xf numFmtId="49" fontId="23" fillId="0" borderId="21" xfId="0" applyNumberFormat="1" applyFont="1" applyFill="1" applyBorder="1" applyAlignment="1">
      <alignment horizontal="center" vertical="center" wrapText="1"/>
    </xf>
    <xf numFmtId="49" fontId="23" fillId="0" borderId="33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49" fontId="23" fillId="0" borderId="41" xfId="0" applyNumberFormat="1" applyFont="1" applyFill="1" applyBorder="1" applyAlignment="1">
      <alignment horizontal="center" vertical="center" wrapText="1"/>
    </xf>
    <xf numFmtId="49" fontId="23" fillId="0" borderId="47" xfId="0" applyNumberFormat="1" applyFont="1" applyFill="1" applyBorder="1" applyAlignment="1">
      <alignment horizontal="center" vertical="center" wrapText="1"/>
    </xf>
    <xf numFmtId="49" fontId="23" fillId="0" borderId="37" xfId="0" applyNumberFormat="1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 wrapText="1"/>
    </xf>
    <xf numFmtId="0" fontId="32" fillId="0" borderId="36" xfId="0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164" fontId="23" fillId="0" borderId="1" xfId="38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36" fillId="0" borderId="51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textRotation="90" wrapText="1"/>
    </xf>
    <xf numFmtId="0" fontId="38" fillId="0" borderId="31" xfId="0" applyFont="1" applyFill="1" applyBorder="1" applyAlignment="1">
      <alignment horizontal="center" vertical="center" textRotation="90" wrapText="1"/>
    </xf>
    <xf numFmtId="0" fontId="32" fillId="0" borderId="1" xfId="0" applyFont="1" applyFill="1" applyBorder="1" applyAlignment="1">
      <alignment horizontal="center" vertical="center" textRotation="90" wrapText="1"/>
    </xf>
    <xf numFmtId="0" fontId="40" fillId="0" borderId="2" xfId="0" applyFont="1" applyBorder="1" applyAlignment="1">
      <alignment horizontal="left" vertical="center"/>
    </xf>
    <xf numFmtId="0" fontId="40" fillId="0" borderId="3" xfId="0" applyFont="1" applyBorder="1" applyAlignment="1">
      <alignment horizontal="left" vertical="center"/>
    </xf>
    <xf numFmtId="0" fontId="27" fillId="0" borderId="4" xfId="0" applyFont="1" applyBorder="1" applyAlignment="1">
      <alignment horizontal="center" vertical="top" wrapText="1"/>
    </xf>
    <xf numFmtId="0" fontId="27" fillId="0" borderId="6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/>
    </xf>
    <xf numFmtId="0" fontId="40" fillId="0" borderId="55" xfId="0" applyFont="1" applyBorder="1" applyAlignment="1">
      <alignment horizontal="left" vertical="center"/>
    </xf>
    <xf numFmtId="0" fontId="27" fillId="0" borderId="4" xfId="0" applyFont="1" applyBorder="1" applyAlignment="1">
      <alignment horizontal="center" vertical="top"/>
    </xf>
    <xf numFmtId="0" fontId="27" fillId="0" borderId="6" xfId="0" applyFont="1" applyBorder="1" applyAlignment="1">
      <alignment horizontal="center" vertical="top"/>
    </xf>
    <xf numFmtId="0" fontId="19" fillId="0" borderId="30" xfId="0" applyFont="1" applyFill="1" applyBorder="1" applyAlignment="1">
      <alignment horizontal="center" vertical="center" textRotation="90" wrapText="1"/>
    </xf>
    <xf numFmtId="0" fontId="19" fillId="0" borderId="32" xfId="0" applyFont="1" applyFill="1" applyBorder="1" applyAlignment="1">
      <alignment horizontal="center" vertical="center" textRotation="90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49" fontId="23" fillId="2" borderId="54" xfId="0" applyNumberFormat="1" applyFont="1" applyFill="1" applyBorder="1" applyAlignment="1">
      <alignment horizontal="center" vertical="center" wrapText="1"/>
    </xf>
    <xf numFmtId="49" fontId="23" fillId="2" borderId="50" xfId="0" applyNumberFormat="1" applyFont="1" applyFill="1" applyBorder="1" applyAlignment="1">
      <alignment horizontal="center" vertical="center" wrapText="1"/>
    </xf>
    <xf numFmtId="49" fontId="23" fillId="2" borderId="11" xfId="0" applyNumberFormat="1" applyFont="1" applyFill="1" applyBorder="1" applyAlignment="1">
      <alignment horizontal="center" vertical="center" wrapText="1"/>
    </xf>
    <xf numFmtId="49" fontId="23" fillId="2" borderId="18" xfId="0" applyNumberFormat="1" applyFont="1" applyFill="1" applyBorder="1" applyAlignment="1">
      <alignment horizontal="center" vertical="center" wrapText="1"/>
    </xf>
    <xf numFmtId="49" fontId="23" fillId="2" borderId="30" xfId="0" applyNumberFormat="1" applyFont="1" applyFill="1" applyBorder="1" applyAlignment="1">
      <alignment horizontal="center" vertical="center" wrapText="1"/>
    </xf>
    <xf numFmtId="49" fontId="23" fillId="2" borderId="32" xfId="0" applyNumberFormat="1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textRotation="90" wrapText="1"/>
    </xf>
    <xf numFmtId="0" fontId="42" fillId="2" borderId="1" xfId="0" applyFont="1" applyFill="1" applyBorder="1" applyAlignment="1">
      <alignment horizontal="center" vertical="center"/>
    </xf>
    <xf numFmtId="3" fontId="41" fillId="2" borderId="56" xfId="0" applyNumberFormat="1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3" fillId="0" borderId="62" xfId="0" applyFont="1" applyBorder="1" applyAlignment="1">
      <alignment horizontal="left" vertical="center"/>
    </xf>
    <xf numFmtId="0" fontId="43" fillId="0" borderId="5" xfId="0" applyFont="1" applyBorder="1" applyAlignment="1">
      <alignment horizontal="left" vertical="center"/>
    </xf>
    <xf numFmtId="3" fontId="42" fillId="2" borderId="3" xfId="2" applyNumberFormat="1" applyFont="1" applyFill="1" applyBorder="1" applyAlignment="1">
      <alignment horizontal="center" vertical="center" wrapText="1"/>
    </xf>
    <xf numFmtId="3" fontId="42" fillId="2" borderId="7" xfId="2" applyNumberFormat="1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/>
    </xf>
    <xf numFmtId="0" fontId="43" fillId="2" borderId="5" xfId="0" applyFont="1" applyFill="1" applyBorder="1" applyAlignment="1">
      <alignment horizontal="left" vertical="center"/>
    </xf>
  </cellXfs>
  <cellStyles count="123">
    <cellStyle name="Normal" xfId="0" builtinId="0"/>
    <cellStyle name="Normal 2" xfId="2"/>
    <cellStyle name="Normal 5" xfId="3"/>
    <cellStyle name="Virgül 10" xfId="38"/>
    <cellStyle name="Virgül 10 2" xfId="39"/>
    <cellStyle name="Virgül 2" xfId="1"/>
    <cellStyle name="Virgül 2 10" xfId="28"/>
    <cellStyle name="Virgül 2 11" xfId="33"/>
    <cellStyle name="Virgül 2 2" xfId="4"/>
    <cellStyle name="Virgül 2 2 2" xfId="9"/>
    <cellStyle name="Virgül 2 2 2 2" xfId="40"/>
    <cellStyle name="Virgül 2 2 3" xfId="14"/>
    <cellStyle name="Virgül 2 2 3 2" xfId="41"/>
    <cellStyle name="Virgül 2 2 4" xfId="19"/>
    <cellStyle name="Virgül 2 2 5" xfId="24"/>
    <cellStyle name="Virgül 2 2 6" xfId="29"/>
    <cellStyle name="Virgül 2 2 7" xfId="34"/>
    <cellStyle name="Virgül 2 3" xfId="5"/>
    <cellStyle name="Virgül 2 3 2" xfId="10"/>
    <cellStyle name="Virgül 2 3 3" xfId="15"/>
    <cellStyle name="Virgül 2 3 4" xfId="20"/>
    <cellStyle name="Virgül 2 3 5" xfId="25"/>
    <cellStyle name="Virgül 2 3 6" xfId="30"/>
    <cellStyle name="Virgül 2 3 7" xfId="35"/>
    <cellStyle name="Virgül 2 4" xfId="6"/>
    <cellStyle name="Virgül 2 4 2" xfId="11"/>
    <cellStyle name="Virgül 2 4 2 2" xfId="42"/>
    <cellStyle name="Virgül 2 4 3" xfId="16"/>
    <cellStyle name="Virgül 2 4 3 2" xfId="43"/>
    <cellStyle name="Virgül 2 4 4" xfId="21"/>
    <cellStyle name="Virgül 2 4 5" xfId="26"/>
    <cellStyle name="Virgül 2 4 6" xfId="31"/>
    <cellStyle name="Virgül 2 4 7" xfId="36"/>
    <cellStyle name="Virgül 2 5" xfId="7"/>
    <cellStyle name="Virgül 2 5 2" xfId="12"/>
    <cellStyle name="Virgül 2 5 2 2" xfId="44"/>
    <cellStyle name="Virgül 2 5 3" xfId="17"/>
    <cellStyle name="Virgül 2 5 3 2" xfId="45"/>
    <cellStyle name="Virgül 2 5 4" xfId="22"/>
    <cellStyle name="Virgül 2 5 5" xfId="27"/>
    <cellStyle name="Virgül 2 5 6" xfId="32"/>
    <cellStyle name="Virgül 2 5 7" xfId="37"/>
    <cellStyle name="Virgül 2 6" xfId="8"/>
    <cellStyle name="Virgül 2 6 2" xfId="46"/>
    <cellStyle name="Virgül 2 7" xfId="13"/>
    <cellStyle name="Virgül 2 7 2" xfId="47"/>
    <cellStyle name="Virgül 2 8" xfId="18"/>
    <cellStyle name="Virgül 2 9" xfId="23"/>
    <cellStyle name="Virgül 3" xfId="48"/>
    <cellStyle name="Virgül 3 2" xfId="49"/>
    <cellStyle name="Virgül 3 2 2" xfId="50"/>
    <cellStyle name="Virgül 3 2 2 2" xfId="51"/>
    <cellStyle name="Virgül 3 2 3" xfId="52"/>
    <cellStyle name="Virgül 3 2 3 2" xfId="53"/>
    <cellStyle name="Virgül 3 2 4" xfId="54"/>
    <cellStyle name="Virgül 3 3" xfId="55"/>
    <cellStyle name="Virgül 3 3 2" xfId="56"/>
    <cellStyle name="Virgül 3 3 3" xfId="57"/>
    <cellStyle name="Virgül 3 4" xfId="58"/>
    <cellStyle name="Virgül 3 4 2" xfId="59"/>
    <cellStyle name="Virgül 3 4 2 2" xfId="60"/>
    <cellStyle name="Virgül 3 4 3" xfId="61"/>
    <cellStyle name="Virgül 3 4 3 2" xfId="62"/>
    <cellStyle name="Virgül 3 4 4" xfId="63"/>
    <cellStyle name="Virgül 3 5" xfId="64"/>
    <cellStyle name="Virgül 3 5 2" xfId="65"/>
    <cellStyle name="Virgül 3 5 2 2" xfId="66"/>
    <cellStyle name="Virgül 3 5 3" xfId="67"/>
    <cellStyle name="Virgül 3 5 3 2" xfId="68"/>
    <cellStyle name="Virgül 3 5 4" xfId="69"/>
    <cellStyle name="Virgül 3 6" xfId="70"/>
    <cellStyle name="Virgül 3 6 2" xfId="71"/>
    <cellStyle name="Virgül 3 7" xfId="72"/>
    <cellStyle name="Virgül 3 7 2" xfId="73"/>
    <cellStyle name="Virgül 4" xfId="74"/>
    <cellStyle name="Virgül 4 2" xfId="75"/>
    <cellStyle name="Virgül 4 2 2" xfId="76"/>
    <cellStyle name="Virgül 4 2 2 2" xfId="77"/>
    <cellStyle name="Virgül 4 2 3" xfId="78"/>
    <cellStyle name="Virgül 4 2 3 2" xfId="79"/>
    <cellStyle name="Virgül 4 2 4" xfId="80"/>
    <cellStyle name="Virgül 4 3" xfId="81"/>
    <cellStyle name="Virgül 4 3 2" xfId="82"/>
    <cellStyle name="Virgül 4 3 3" xfId="83"/>
    <cellStyle name="Virgül 4 4" xfId="84"/>
    <cellStyle name="Virgül 4 4 2" xfId="85"/>
    <cellStyle name="Virgül 4 4 2 2" xfId="86"/>
    <cellStyle name="Virgül 4 4 3" xfId="87"/>
    <cellStyle name="Virgül 4 4 3 2" xfId="88"/>
    <cellStyle name="Virgül 4 4 4" xfId="89"/>
    <cellStyle name="Virgül 4 5" xfId="90"/>
    <cellStyle name="Virgül 4 5 2" xfId="91"/>
    <cellStyle name="Virgül 4 5 2 2" xfId="92"/>
    <cellStyle name="Virgül 4 5 3" xfId="93"/>
    <cellStyle name="Virgül 4 5 3 2" xfId="94"/>
    <cellStyle name="Virgül 4 5 4" xfId="95"/>
    <cellStyle name="Virgül 4 6" xfId="96"/>
    <cellStyle name="Virgül 4 6 2" xfId="97"/>
    <cellStyle name="Virgül 4 7" xfId="98"/>
    <cellStyle name="Virgül 4 7 2" xfId="99"/>
    <cellStyle name="Virgül 5" xfId="100"/>
    <cellStyle name="Virgül 5 2" xfId="101"/>
    <cellStyle name="Virgül 5 2 2" xfId="102"/>
    <cellStyle name="Virgül 5 3" xfId="103"/>
    <cellStyle name="Virgül 5 3 2" xfId="104"/>
    <cellStyle name="Virgül 5 4" xfId="105"/>
    <cellStyle name="Virgül 6" xfId="106"/>
    <cellStyle name="Virgül 6 2" xfId="107"/>
    <cellStyle name="Virgül 6 3" xfId="108"/>
    <cellStyle name="Virgül 7" xfId="109"/>
    <cellStyle name="Virgül 7 2" xfId="110"/>
    <cellStyle name="Virgül 7 2 2" xfId="111"/>
    <cellStyle name="Virgül 7 3" xfId="112"/>
    <cellStyle name="Virgül 7 3 2" xfId="113"/>
    <cellStyle name="Virgül 7 4" xfId="114"/>
    <cellStyle name="Virgül 8" xfId="115"/>
    <cellStyle name="Virgül 8 2" xfId="116"/>
    <cellStyle name="Virgül 8 2 2" xfId="117"/>
    <cellStyle name="Virgül 8 3" xfId="118"/>
    <cellStyle name="Virgül 8 3 2" xfId="119"/>
    <cellStyle name="Virgül 8 4" xfId="120"/>
    <cellStyle name="Virgül 9" xfId="121"/>
    <cellStyle name="Virgül 9 2" xfId="122"/>
  </cellStyles>
  <dxfs count="0"/>
  <tableStyles count="0" defaultTableStyle="TableStyleMedium2" defaultPivotStyle="PivotStyleMedium9"/>
  <colors>
    <mruColors>
      <color rgb="FF66FF33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42"/>
  <sheetViews>
    <sheetView tabSelected="1" view="pageBreakPreview" zoomScale="60" zoomScaleNormal="60" workbookViewId="0">
      <selection activeCell="I14" sqref="I14"/>
    </sheetView>
  </sheetViews>
  <sheetFormatPr defaultRowHeight="15" x14ac:dyDescent="0.25"/>
  <cols>
    <col min="1" max="1" width="35.140625" customWidth="1"/>
    <col min="2" max="2" width="28.28515625" customWidth="1"/>
    <col min="3" max="3" width="23.85546875" customWidth="1"/>
    <col min="4" max="4" width="22.85546875" customWidth="1"/>
    <col min="5" max="5" width="22.7109375" customWidth="1"/>
    <col min="6" max="6" width="21.85546875" customWidth="1"/>
    <col min="7" max="7" width="22" customWidth="1"/>
    <col min="8" max="8" width="25.42578125" customWidth="1"/>
    <col min="9" max="9" width="18.85546875" customWidth="1"/>
    <col min="10" max="10" width="21.85546875" customWidth="1"/>
    <col min="11" max="11" width="13.7109375" customWidth="1"/>
  </cols>
  <sheetData>
    <row r="1" spans="1:9" ht="19.899999999999999" customHeight="1" thickBot="1" x14ac:dyDescent="0.35">
      <c r="A1" s="4"/>
      <c r="B1" s="4"/>
      <c r="C1" s="4"/>
      <c r="D1" s="4"/>
      <c r="E1" s="4"/>
      <c r="F1" s="3"/>
      <c r="G1" s="3" t="s">
        <v>14</v>
      </c>
      <c r="H1" s="30"/>
    </row>
    <row r="2" spans="1:9" ht="43.9" customHeight="1" thickBot="1" x14ac:dyDescent="0.3">
      <c r="A2" s="252" t="s">
        <v>196</v>
      </c>
      <c r="B2" s="253"/>
      <c r="C2" s="253"/>
      <c r="D2" s="253"/>
      <c r="E2" s="253"/>
      <c r="F2" s="253"/>
      <c r="G2" s="254"/>
      <c r="H2" s="76"/>
    </row>
    <row r="3" spans="1:9" ht="37.15" customHeight="1" thickBot="1" x14ac:dyDescent="0.3">
      <c r="A3" s="261" t="s">
        <v>7</v>
      </c>
      <c r="B3" s="40"/>
      <c r="C3" s="265" t="s">
        <v>0</v>
      </c>
      <c r="D3" s="265"/>
      <c r="E3" s="265"/>
      <c r="F3" s="41"/>
      <c r="G3" s="263" t="s">
        <v>16</v>
      </c>
      <c r="H3" s="30"/>
    </row>
    <row r="4" spans="1:9" ht="37.15" customHeight="1" thickBot="1" x14ac:dyDescent="0.3">
      <c r="A4" s="262"/>
      <c r="B4" s="38">
        <v>1122</v>
      </c>
      <c r="C4" s="38">
        <v>1123</v>
      </c>
      <c r="D4" s="38">
        <v>1141</v>
      </c>
      <c r="E4" s="38">
        <v>1518</v>
      </c>
      <c r="F4" s="39">
        <v>1552</v>
      </c>
      <c r="G4" s="264"/>
    </row>
    <row r="5" spans="1:9" ht="58.15" customHeight="1" x14ac:dyDescent="0.25">
      <c r="A5" s="27" t="s">
        <v>11</v>
      </c>
      <c r="B5" s="25"/>
      <c r="C5" s="26"/>
      <c r="D5" s="26"/>
      <c r="E5" s="182">
        <v>8500</v>
      </c>
      <c r="F5" s="31"/>
      <c r="G5" s="32">
        <f t="shared" ref="G5:G14" si="0">SUM(B5:F5)</f>
        <v>8500</v>
      </c>
      <c r="H5" s="144" t="s">
        <v>73</v>
      </c>
    </row>
    <row r="6" spans="1:9" ht="24.95" customHeight="1" x14ac:dyDescent="0.25">
      <c r="A6" s="19" t="s">
        <v>19</v>
      </c>
      <c r="B6" s="23"/>
      <c r="C6" s="24"/>
      <c r="D6" s="24"/>
      <c r="E6" s="20"/>
      <c r="F6" s="21">
        <v>203</v>
      </c>
      <c r="G6" s="22">
        <f t="shared" si="0"/>
        <v>203</v>
      </c>
      <c r="H6" s="255" t="s">
        <v>74</v>
      </c>
    </row>
    <row r="7" spans="1:9" ht="24.95" customHeight="1" x14ac:dyDescent="0.25">
      <c r="A7" s="19" t="s">
        <v>28</v>
      </c>
      <c r="B7" s="23">
        <v>197</v>
      </c>
      <c r="C7" s="24">
        <v>102</v>
      </c>
      <c r="D7" s="24">
        <v>4</v>
      </c>
      <c r="E7" s="20"/>
      <c r="F7" s="21"/>
      <c r="G7" s="22">
        <f t="shared" si="0"/>
        <v>303</v>
      </c>
      <c r="H7" s="256"/>
    </row>
    <row r="8" spans="1:9" ht="24.95" customHeight="1" x14ac:dyDescent="0.25">
      <c r="A8" s="27" t="s">
        <v>24</v>
      </c>
      <c r="B8" s="25"/>
      <c r="C8" s="28">
        <v>200</v>
      </c>
      <c r="D8" s="28"/>
      <c r="E8" s="26"/>
      <c r="F8" s="31"/>
      <c r="G8" s="32">
        <f t="shared" si="0"/>
        <v>200</v>
      </c>
      <c r="H8" s="256"/>
    </row>
    <row r="9" spans="1:9" ht="24.95" customHeight="1" x14ac:dyDescent="0.25">
      <c r="A9" s="27" t="s">
        <v>77</v>
      </c>
      <c r="B9" s="28">
        <v>158</v>
      </c>
      <c r="C9" s="28">
        <v>103</v>
      </c>
      <c r="D9" s="28"/>
      <c r="E9" s="26"/>
      <c r="F9" s="26"/>
      <c r="G9" s="32">
        <f t="shared" si="0"/>
        <v>261</v>
      </c>
      <c r="H9" s="256"/>
    </row>
    <row r="10" spans="1:9" ht="24.95" customHeight="1" x14ac:dyDescent="0.25">
      <c r="A10" s="27" t="s">
        <v>32</v>
      </c>
      <c r="B10" s="25"/>
      <c r="C10" s="28">
        <v>22</v>
      </c>
      <c r="D10" s="28"/>
      <c r="E10" s="26"/>
      <c r="F10" s="31"/>
      <c r="G10" s="32">
        <f t="shared" si="0"/>
        <v>22</v>
      </c>
      <c r="H10" s="256"/>
    </row>
    <row r="11" spans="1:9" ht="24.95" customHeight="1" x14ac:dyDescent="0.25">
      <c r="A11" s="27" t="s">
        <v>33</v>
      </c>
      <c r="B11" s="28"/>
      <c r="C11" s="28">
        <v>78</v>
      </c>
      <c r="D11" s="28">
        <v>31</v>
      </c>
      <c r="E11" s="26"/>
      <c r="F11" s="26"/>
      <c r="G11" s="32">
        <f t="shared" si="0"/>
        <v>109</v>
      </c>
      <c r="H11" s="256"/>
    </row>
    <row r="12" spans="1:9" ht="24.95" customHeight="1" x14ac:dyDescent="0.25">
      <c r="A12" s="27" t="s">
        <v>29</v>
      </c>
      <c r="B12" s="25"/>
      <c r="C12" s="28">
        <v>77</v>
      </c>
      <c r="D12" s="28"/>
      <c r="E12" s="26"/>
      <c r="F12" s="31"/>
      <c r="G12" s="32">
        <f t="shared" si="0"/>
        <v>77</v>
      </c>
      <c r="H12" s="256"/>
    </row>
    <row r="13" spans="1:9" ht="24.95" customHeight="1" x14ac:dyDescent="0.25">
      <c r="A13" s="27" t="s">
        <v>78</v>
      </c>
      <c r="B13" s="28">
        <v>1</v>
      </c>
      <c r="C13" s="28">
        <v>55</v>
      </c>
      <c r="D13" s="28">
        <v>19</v>
      </c>
      <c r="E13" s="26"/>
      <c r="F13" s="26"/>
      <c r="G13" s="32">
        <f t="shared" si="0"/>
        <v>75</v>
      </c>
      <c r="H13" s="256"/>
    </row>
    <row r="14" spans="1:9" ht="24.95" customHeight="1" thickBot="1" x14ac:dyDescent="0.3">
      <c r="A14" s="33" t="s">
        <v>79</v>
      </c>
      <c r="B14" s="34"/>
      <c r="C14" s="35"/>
      <c r="D14" s="35">
        <v>12</v>
      </c>
      <c r="E14" s="36"/>
      <c r="F14" s="37"/>
      <c r="G14" s="74">
        <f t="shared" si="0"/>
        <v>12</v>
      </c>
      <c r="H14" s="256"/>
    </row>
    <row r="15" spans="1:9" ht="24.95" customHeight="1" thickBot="1" x14ac:dyDescent="0.35">
      <c r="A15" s="61" t="s">
        <v>2</v>
      </c>
      <c r="B15" s="62">
        <f t="shared" ref="B15:G15" si="1">SUM(B5:B14)</f>
        <v>356</v>
      </c>
      <c r="C15" s="63">
        <f t="shared" si="1"/>
        <v>637</v>
      </c>
      <c r="D15" s="62">
        <f t="shared" si="1"/>
        <v>66</v>
      </c>
      <c r="E15" s="63">
        <f t="shared" si="1"/>
        <v>8500</v>
      </c>
      <c r="F15" s="62">
        <f t="shared" si="1"/>
        <v>203</v>
      </c>
      <c r="G15" s="64">
        <f t="shared" si="1"/>
        <v>9762</v>
      </c>
      <c r="H15" s="257"/>
    </row>
    <row r="16" spans="1:9" ht="24.95" customHeight="1" x14ac:dyDescent="0.25">
      <c r="A16" s="15"/>
      <c r="B16" s="15"/>
      <c r="C16" s="15"/>
      <c r="D16" s="15"/>
      <c r="E16" s="15"/>
      <c r="F16" s="16"/>
      <c r="G16" s="16"/>
      <c r="H16" s="16"/>
      <c r="I16" s="17"/>
    </row>
    <row r="17" spans="1:10" ht="24.95" customHeight="1" thickBot="1" x14ac:dyDescent="0.3">
      <c r="I17" s="17"/>
      <c r="J17" s="16"/>
    </row>
    <row r="18" spans="1:10" ht="24.95" customHeight="1" thickBot="1" x14ac:dyDescent="0.3">
      <c r="A18" s="252" t="s">
        <v>195</v>
      </c>
      <c r="B18" s="253"/>
      <c r="C18" s="253"/>
      <c r="D18" s="253"/>
      <c r="E18" s="253"/>
      <c r="F18" s="253"/>
      <c r="G18" s="254"/>
      <c r="H18" s="5"/>
      <c r="I18" s="17"/>
    </row>
    <row r="19" spans="1:10" ht="24.95" customHeight="1" x14ac:dyDescent="0.25">
      <c r="A19" s="242" t="s">
        <v>7</v>
      </c>
      <c r="B19" s="246" t="s">
        <v>25</v>
      </c>
      <c r="C19" s="246" t="s">
        <v>26</v>
      </c>
      <c r="D19" s="246" t="s">
        <v>88</v>
      </c>
      <c r="E19" s="246" t="s">
        <v>0</v>
      </c>
      <c r="F19" s="244" t="s">
        <v>55</v>
      </c>
      <c r="G19" s="258" t="s">
        <v>73</v>
      </c>
      <c r="H19" s="1"/>
      <c r="I19" s="17"/>
    </row>
    <row r="20" spans="1:10" ht="24.95" customHeight="1" thickBot="1" x14ac:dyDescent="0.3">
      <c r="A20" s="243"/>
      <c r="B20" s="247"/>
      <c r="C20" s="247"/>
      <c r="D20" s="247"/>
      <c r="E20" s="247"/>
      <c r="F20" s="245"/>
      <c r="G20" s="259"/>
      <c r="H20" s="6"/>
      <c r="I20" s="17"/>
      <c r="J20" s="5"/>
    </row>
    <row r="21" spans="1:10" ht="24.95" customHeight="1" x14ac:dyDescent="0.25">
      <c r="A21" s="77" t="s">
        <v>274</v>
      </c>
      <c r="B21" s="83" t="s">
        <v>65</v>
      </c>
      <c r="C21" s="84" t="s">
        <v>27</v>
      </c>
      <c r="D21" s="79" t="s">
        <v>197</v>
      </c>
      <c r="E21" s="78">
        <v>1123</v>
      </c>
      <c r="F21" s="85">
        <v>47420</v>
      </c>
      <c r="G21" s="259"/>
      <c r="I21" s="17"/>
    </row>
    <row r="22" spans="1:10" ht="24.95" customHeight="1" x14ac:dyDescent="0.25">
      <c r="A22" s="80" t="s">
        <v>273</v>
      </c>
      <c r="B22" s="81"/>
      <c r="C22" s="82"/>
      <c r="D22" s="82"/>
      <c r="E22" s="81"/>
      <c r="F22" s="234">
        <v>47420</v>
      </c>
      <c r="G22" s="259"/>
      <c r="I22" s="17"/>
    </row>
    <row r="23" spans="1:10" ht="24.95" customHeight="1" x14ac:dyDescent="0.25">
      <c r="A23" s="86" t="s">
        <v>281</v>
      </c>
      <c r="B23" s="83" t="s">
        <v>43</v>
      </c>
      <c r="C23" s="84" t="s">
        <v>27</v>
      </c>
      <c r="D23" s="84" t="s">
        <v>198</v>
      </c>
      <c r="E23" s="83">
        <v>1123</v>
      </c>
      <c r="F23" s="87">
        <v>57120</v>
      </c>
      <c r="G23" s="259"/>
      <c r="I23" s="17"/>
    </row>
    <row r="24" spans="1:10" ht="24.95" customHeight="1" x14ac:dyDescent="0.25">
      <c r="A24" s="80" t="s">
        <v>371</v>
      </c>
      <c r="B24" s="81"/>
      <c r="C24" s="82"/>
      <c r="D24" s="82"/>
      <c r="E24" s="81"/>
      <c r="F24" s="234">
        <v>57120</v>
      </c>
      <c r="G24" s="259"/>
      <c r="I24" s="17"/>
    </row>
    <row r="25" spans="1:10" ht="24.95" customHeight="1" x14ac:dyDescent="0.25">
      <c r="A25" s="86" t="s">
        <v>110</v>
      </c>
      <c r="B25" s="83" t="s">
        <v>69</v>
      </c>
      <c r="C25" s="84" t="s">
        <v>27</v>
      </c>
      <c r="D25" s="84" t="s">
        <v>200</v>
      </c>
      <c r="E25" s="93">
        <v>1123</v>
      </c>
      <c r="F25" s="87">
        <v>17200</v>
      </c>
      <c r="G25" s="259"/>
      <c r="I25" s="17"/>
    </row>
    <row r="26" spans="1:10" ht="24.95" customHeight="1" x14ac:dyDescent="0.25">
      <c r="A26" s="86" t="s">
        <v>110</v>
      </c>
      <c r="B26" s="83" t="s">
        <v>69</v>
      </c>
      <c r="C26" s="84" t="s">
        <v>27</v>
      </c>
      <c r="D26" s="84" t="s">
        <v>201</v>
      </c>
      <c r="E26" s="93">
        <v>1141</v>
      </c>
      <c r="F26" s="87">
        <v>12360</v>
      </c>
      <c r="G26" s="259"/>
      <c r="I26" s="17"/>
    </row>
    <row r="27" spans="1:10" ht="24.95" customHeight="1" x14ac:dyDescent="0.25">
      <c r="A27" s="86" t="s">
        <v>110</v>
      </c>
      <c r="B27" s="83" t="s">
        <v>67</v>
      </c>
      <c r="C27" s="84" t="s">
        <v>27</v>
      </c>
      <c r="D27" s="84" t="s">
        <v>202</v>
      </c>
      <c r="E27" s="93">
        <v>1141</v>
      </c>
      <c r="F27" s="87">
        <v>4340</v>
      </c>
      <c r="G27" s="259"/>
      <c r="I27" s="17"/>
    </row>
    <row r="28" spans="1:10" ht="24.95" customHeight="1" x14ac:dyDescent="0.25">
      <c r="A28" s="80" t="s">
        <v>116</v>
      </c>
      <c r="B28" s="81"/>
      <c r="C28" s="82"/>
      <c r="D28" s="82"/>
      <c r="E28" s="81"/>
      <c r="F28" s="234">
        <v>33900</v>
      </c>
      <c r="G28" s="259"/>
      <c r="I28" s="17"/>
    </row>
    <row r="29" spans="1:10" ht="24.95" customHeight="1" x14ac:dyDescent="0.25">
      <c r="A29" s="86" t="s">
        <v>275</v>
      </c>
      <c r="B29" s="83" t="s">
        <v>80</v>
      </c>
      <c r="C29" s="84" t="s">
        <v>27</v>
      </c>
      <c r="D29" s="79" t="s">
        <v>185</v>
      </c>
      <c r="E29" s="83">
        <v>1123</v>
      </c>
      <c r="F29" s="87">
        <v>154040</v>
      </c>
      <c r="G29" s="259"/>
    </row>
    <row r="30" spans="1:10" ht="24.95" customHeight="1" x14ac:dyDescent="0.25">
      <c r="A30" s="86" t="s">
        <v>275</v>
      </c>
      <c r="B30" s="83" t="s">
        <v>80</v>
      </c>
      <c r="C30" s="84" t="s">
        <v>27</v>
      </c>
      <c r="D30" s="88" t="s">
        <v>190</v>
      </c>
      <c r="E30" s="83">
        <v>1141</v>
      </c>
      <c r="F30" s="87">
        <v>25700</v>
      </c>
      <c r="G30" s="259"/>
    </row>
    <row r="31" spans="1:10" ht="24.95" customHeight="1" x14ac:dyDescent="0.25">
      <c r="A31" s="80" t="s">
        <v>147</v>
      </c>
      <c r="B31" s="80"/>
      <c r="C31" s="80"/>
      <c r="D31" s="80"/>
      <c r="E31" s="80"/>
      <c r="F31" s="234">
        <v>179740</v>
      </c>
      <c r="G31" s="259"/>
    </row>
    <row r="32" spans="1:10" ht="24.95" customHeight="1" x14ac:dyDescent="0.25">
      <c r="A32" s="86" t="s">
        <v>117</v>
      </c>
      <c r="B32" s="83" t="s">
        <v>48</v>
      </c>
      <c r="C32" s="84" t="s">
        <v>27</v>
      </c>
      <c r="D32" s="88" t="s">
        <v>199</v>
      </c>
      <c r="E32" s="83">
        <v>1123</v>
      </c>
      <c r="F32" s="87">
        <v>4540</v>
      </c>
      <c r="G32" s="259"/>
    </row>
    <row r="33" spans="1:8" ht="24.95" customHeight="1" x14ac:dyDescent="0.25">
      <c r="A33" s="80" t="s">
        <v>140</v>
      </c>
      <c r="B33" s="80"/>
      <c r="C33" s="80"/>
      <c r="D33" s="80"/>
      <c r="E33" s="80"/>
      <c r="F33" s="234">
        <v>4540</v>
      </c>
      <c r="G33" s="259"/>
    </row>
    <row r="34" spans="1:8" ht="26.25" customHeight="1" x14ac:dyDescent="0.25">
      <c r="A34" s="89" t="s">
        <v>148</v>
      </c>
      <c r="B34" s="83" t="s">
        <v>61</v>
      </c>
      <c r="C34" s="84" t="s">
        <v>27</v>
      </c>
      <c r="D34" s="79" t="s">
        <v>184</v>
      </c>
      <c r="E34" s="79">
        <v>1123</v>
      </c>
      <c r="F34" s="85">
        <v>76340</v>
      </c>
      <c r="G34" s="259"/>
    </row>
    <row r="35" spans="1:8" ht="24.95" customHeight="1" x14ac:dyDescent="0.25">
      <c r="A35" s="80" t="s">
        <v>150</v>
      </c>
      <c r="B35" s="80"/>
      <c r="C35" s="80"/>
      <c r="D35" s="80"/>
      <c r="E35" s="80"/>
      <c r="F35" s="235">
        <v>76340</v>
      </c>
      <c r="G35" s="259"/>
    </row>
    <row r="36" spans="1:8" ht="24.95" customHeight="1" x14ac:dyDescent="0.25">
      <c r="A36" s="89" t="s">
        <v>154</v>
      </c>
      <c r="B36" s="83" t="s">
        <v>57</v>
      </c>
      <c r="C36" s="84" t="s">
        <v>27</v>
      </c>
      <c r="D36" s="79" t="s">
        <v>186</v>
      </c>
      <c r="E36" s="83">
        <v>1122</v>
      </c>
      <c r="F36" s="85">
        <v>41260</v>
      </c>
      <c r="G36" s="259"/>
    </row>
    <row r="37" spans="1:8" ht="24.95" customHeight="1" x14ac:dyDescent="0.25">
      <c r="A37" s="89" t="s">
        <v>154</v>
      </c>
      <c r="B37" s="83" t="s">
        <v>57</v>
      </c>
      <c r="C37" s="84" t="s">
        <v>27</v>
      </c>
      <c r="D37" s="79" t="s">
        <v>187</v>
      </c>
      <c r="E37" s="83">
        <v>1123</v>
      </c>
      <c r="F37" s="85">
        <v>4160</v>
      </c>
      <c r="G37" s="259"/>
    </row>
    <row r="38" spans="1:8" ht="24.95" customHeight="1" x14ac:dyDescent="0.25">
      <c r="A38" s="89" t="s">
        <v>154</v>
      </c>
      <c r="B38" s="83" t="s">
        <v>81</v>
      </c>
      <c r="C38" s="84" t="s">
        <v>27</v>
      </c>
      <c r="D38" s="79" t="s">
        <v>188</v>
      </c>
      <c r="E38" s="83">
        <v>1123</v>
      </c>
      <c r="F38" s="85">
        <v>5020</v>
      </c>
      <c r="G38" s="259"/>
    </row>
    <row r="39" spans="1:8" ht="24.95" customHeight="1" x14ac:dyDescent="0.25">
      <c r="A39" s="89" t="s">
        <v>154</v>
      </c>
      <c r="B39" s="83" t="s">
        <v>82</v>
      </c>
      <c r="C39" s="84" t="s">
        <v>27</v>
      </c>
      <c r="D39" s="79" t="s">
        <v>189</v>
      </c>
      <c r="E39" s="83">
        <v>1123</v>
      </c>
      <c r="F39" s="85">
        <v>4480</v>
      </c>
      <c r="G39" s="259"/>
    </row>
    <row r="40" spans="1:8" ht="24.95" customHeight="1" thickBot="1" x14ac:dyDescent="0.3">
      <c r="A40" s="80" t="s">
        <v>164</v>
      </c>
      <c r="B40" s="80"/>
      <c r="C40" s="80"/>
      <c r="D40" s="80"/>
      <c r="E40" s="80"/>
      <c r="F40" s="234">
        <v>54920</v>
      </c>
      <c r="G40" s="259"/>
    </row>
    <row r="41" spans="1:8" ht="24.95" customHeight="1" thickBot="1" x14ac:dyDescent="0.3">
      <c r="A41" s="90" t="s">
        <v>2</v>
      </c>
      <c r="B41" s="91"/>
      <c r="C41" s="91"/>
      <c r="D41" s="91"/>
      <c r="E41" s="91"/>
      <c r="F41" s="92">
        <v>453980</v>
      </c>
      <c r="G41" s="260"/>
      <c r="H41" s="29"/>
    </row>
    <row r="42" spans="1:8" ht="27" customHeight="1" x14ac:dyDescent="0.25">
      <c r="H42" s="30"/>
    </row>
  </sheetData>
  <sortState ref="A5:H8">
    <sortCondition descending="1" ref="C5:C8"/>
  </sortState>
  <mergeCells count="7">
    <mergeCell ref="A2:G2"/>
    <mergeCell ref="H6:H15"/>
    <mergeCell ref="G19:G41"/>
    <mergeCell ref="A18:G18"/>
    <mergeCell ref="A3:A4"/>
    <mergeCell ref="G3:G4"/>
    <mergeCell ref="C3:E3"/>
  </mergeCells>
  <printOptions horizontalCentered="1"/>
  <pageMargins left="0.31496062992125984" right="0.23622047244094491" top="0.47244094488188981" bottom="0" header="0.23622047244094491" footer="0"/>
  <pageSetup paperSize="9" scale="48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="60" zoomScaleNormal="100" workbookViewId="0">
      <selection activeCell="H6" sqref="H6"/>
    </sheetView>
  </sheetViews>
  <sheetFormatPr defaultColWidth="9.140625" defaultRowHeight="15" x14ac:dyDescent="0.25"/>
  <cols>
    <col min="1" max="1" width="32" style="94" customWidth="1"/>
    <col min="2" max="2" width="29.85546875" style="94" customWidth="1"/>
    <col min="3" max="3" width="21.140625" style="94" customWidth="1"/>
    <col min="4" max="4" width="16.5703125" style="94" customWidth="1"/>
    <col min="5" max="5" width="15.140625" style="94" customWidth="1"/>
    <col min="6" max="6" width="20.5703125" style="94" customWidth="1"/>
    <col min="7" max="7" width="12.28515625" style="94" customWidth="1"/>
    <col min="8" max="16384" width="9.140625" style="94"/>
  </cols>
  <sheetData>
    <row r="1" spans="1:8" ht="21" thickBot="1" x14ac:dyDescent="0.35">
      <c r="F1" s="8" t="s">
        <v>15</v>
      </c>
      <c r="G1" s="95"/>
    </row>
    <row r="2" spans="1:8" ht="34.5" customHeight="1" thickBot="1" x14ac:dyDescent="0.3">
      <c r="A2" s="252" t="s">
        <v>206</v>
      </c>
      <c r="B2" s="253"/>
      <c r="C2" s="253"/>
      <c r="D2" s="253"/>
      <c r="E2" s="253"/>
      <c r="F2" s="254"/>
      <c r="G2" s="76"/>
      <c r="H2" s="95"/>
    </row>
    <row r="3" spans="1:8" ht="32.25" customHeight="1" thickBot="1" x14ac:dyDescent="0.3">
      <c r="A3" s="96" t="s">
        <v>215</v>
      </c>
      <c r="B3" s="97" t="s">
        <v>216</v>
      </c>
      <c r="C3" s="97" t="s">
        <v>193</v>
      </c>
      <c r="D3" s="97" t="s">
        <v>217</v>
      </c>
      <c r="E3" s="97" t="s">
        <v>218</v>
      </c>
      <c r="F3" s="98" t="s">
        <v>219</v>
      </c>
    </row>
    <row r="4" spans="1:8" ht="16.5" customHeight="1" x14ac:dyDescent="0.25">
      <c r="A4" s="99" t="s">
        <v>310</v>
      </c>
      <c r="B4" s="100" t="s">
        <v>60</v>
      </c>
      <c r="C4" s="100" t="s">
        <v>207</v>
      </c>
      <c r="D4" s="100">
        <v>2019</v>
      </c>
      <c r="E4" s="100" t="s">
        <v>208</v>
      </c>
      <c r="F4" s="139">
        <v>4558060</v>
      </c>
      <c r="G4" s="266" t="s">
        <v>73</v>
      </c>
    </row>
    <row r="5" spans="1:8" ht="18" customHeight="1" x14ac:dyDescent="0.25">
      <c r="A5" s="102" t="s">
        <v>309</v>
      </c>
      <c r="B5" s="103"/>
      <c r="C5" s="103"/>
      <c r="D5" s="103"/>
      <c r="E5" s="103"/>
      <c r="F5" s="141">
        <f>SUM(F4)</f>
        <v>4558060</v>
      </c>
      <c r="G5" s="267"/>
    </row>
    <row r="6" spans="1:8" ht="16.5" customHeight="1" x14ac:dyDescent="0.25">
      <c r="A6" s="99" t="s">
        <v>308</v>
      </c>
      <c r="B6" s="100" t="s">
        <v>209</v>
      </c>
      <c r="C6" s="100" t="s">
        <v>210</v>
      </c>
      <c r="D6" s="100">
        <v>2020</v>
      </c>
      <c r="E6" s="100" t="s">
        <v>211</v>
      </c>
      <c r="F6" s="139">
        <v>5000000</v>
      </c>
      <c r="G6" s="267"/>
    </row>
    <row r="7" spans="1:8" ht="16.5" customHeight="1" x14ac:dyDescent="0.25">
      <c r="A7" s="105" t="s">
        <v>307</v>
      </c>
      <c r="B7" s="103"/>
      <c r="C7" s="103"/>
      <c r="D7" s="103"/>
      <c r="E7" s="103"/>
      <c r="F7" s="141">
        <f>SUM(F6)</f>
        <v>5000000</v>
      </c>
      <c r="G7" s="267"/>
    </row>
    <row r="8" spans="1:8" ht="16.5" customHeight="1" x14ac:dyDescent="0.25">
      <c r="A8" s="143" t="s">
        <v>306</v>
      </c>
      <c r="B8" s="100" t="s">
        <v>220</v>
      </c>
      <c r="C8" s="100" t="s">
        <v>221</v>
      </c>
      <c r="D8" s="100">
        <v>2020</v>
      </c>
      <c r="E8" s="100" t="s">
        <v>222</v>
      </c>
      <c r="F8" s="139">
        <v>296440</v>
      </c>
      <c r="G8" s="267"/>
    </row>
    <row r="9" spans="1:8" ht="16.5" customHeight="1" x14ac:dyDescent="0.25">
      <c r="A9" s="143" t="s">
        <v>306</v>
      </c>
      <c r="B9" s="100" t="s">
        <v>223</v>
      </c>
      <c r="C9" s="100" t="s">
        <v>224</v>
      </c>
      <c r="D9" s="100">
        <v>2020</v>
      </c>
      <c r="E9" s="100" t="s">
        <v>225</v>
      </c>
      <c r="F9" s="139">
        <v>218840</v>
      </c>
      <c r="G9" s="267"/>
    </row>
    <row r="10" spans="1:8" ht="16.5" customHeight="1" x14ac:dyDescent="0.25">
      <c r="A10" s="143" t="s">
        <v>306</v>
      </c>
      <c r="B10" s="100" t="s">
        <v>220</v>
      </c>
      <c r="C10" s="100" t="s">
        <v>226</v>
      </c>
      <c r="D10" s="100">
        <v>2020</v>
      </c>
      <c r="E10" s="100" t="s">
        <v>225</v>
      </c>
      <c r="F10" s="139">
        <v>98040</v>
      </c>
      <c r="G10" s="267"/>
    </row>
    <row r="11" spans="1:8" ht="16.5" customHeight="1" x14ac:dyDescent="0.25">
      <c r="A11" s="143" t="s">
        <v>306</v>
      </c>
      <c r="B11" s="100" t="s">
        <v>223</v>
      </c>
      <c r="C11" s="100" t="s">
        <v>227</v>
      </c>
      <c r="D11" s="100">
        <v>2020</v>
      </c>
      <c r="E11" s="100" t="s">
        <v>228</v>
      </c>
      <c r="F11" s="139">
        <v>562780</v>
      </c>
      <c r="G11" s="267"/>
    </row>
    <row r="12" spans="1:8" ht="16.5" customHeight="1" x14ac:dyDescent="0.25">
      <c r="A12" s="143" t="s">
        <v>306</v>
      </c>
      <c r="B12" s="100" t="s">
        <v>220</v>
      </c>
      <c r="C12" s="100" t="s">
        <v>229</v>
      </c>
      <c r="D12" s="100">
        <v>2020</v>
      </c>
      <c r="E12" s="100" t="s">
        <v>228</v>
      </c>
      <c r="F12" s="139">
        <v>823900</v>
      </c>
      <c r="G12" s="267"/>
    </row>
    <row r="13" spans="1:8" ht="16.5" customHeight="1" x14ac:dyDescent="0.25">
      <c r="A13" s="105" t="s">
        <v>176</v>
      </c>
      <c r="B13" s="103"/>
      <c r="C13" s="103"/>
      <c r="D13" s="103"/>
      <c r="E13" s="103"/>
      <c r="F13" s="141">
        <f>SUM(F8:F12)</f>
        <v>2000000</v>
      </c>
      <c r="G13" s="267"/>
    </row>
    <row r="14" spans="1:8" ht="16.5" customHeight="1" x14ac:dyDescent="0.25">
      <c r="A14" s="99" t="s">
        <v>165</v>
      </c>
      <c r="B14" s="100" t="s">
        <v>63</v>
      </c>
      <c r="C14" s="100" t="s">
        <v>230</v>
      </c>
      <c r="D14" s="100">
        <v>2020</v>
      </c>
      <c r="E14" s="100" t="s">
        <v>225</v>
      </c>
      <c r="F14" s="139">
        <v>24020</v>
      </c>
      <c r="G14" s="267"/>
    </row>
    <row r="15" spans="1:8" ht="16.5" customHeight="1" x14ac:dyDescent="0.25">
      <c r="A15" s="99" t="s">
        <v>165</v>
      </c>
      <c r="B15" s="100" t="s">
        <v>63</v>
      </c>
      <c r="C15" s="100" t="s">
        <v>231</v>
      </c>
      <c r="D15" s="100">
        <v>2020</v>
      </c>
      <c r="E15" s="100" t="s">
        <v>228</v>
      </c>
      <c r="F15" s="139">
        <v>55380</v>
      </c>
      <c r="G15" s="267"/>
    </row>
    <row r="16" spans="1:8" ht="16.5" customHeight="1" x14ac:dyDescent="0.25">
      <c r="A16" s="105" t="s">
        <v>169</v>
      </c>
      <c r="B16" s="103"/>
      <c r="C16" s="103"/>
      <c r="D16" s="103"/>
      <c r="E16" s="103"/>
      <c r="F16" s="141">
        <f>SUM(F14:F15)</f>
        <v>79400</v>
      </c>
      <c r="G16" s="267"/>
    </row>
    <row r="17" spans="1:7" ht="16.5" customHeight="1" x14ac:dyDescent="0.25">
      <c r="A17" s="99" t="s">
        <v>274</v>
      </c>
      <c r="B17" s="100" t="s">
        <v>66</v>
      </c>
      <c r="C17" s="100" t="s">
        <v>232</v>
      </c>
      <c r="D17" s="100">
        <v>2020</v>
      </c>
      <c r="E17" s="100" t="s">
        <v>211</v>
      </c>
      <c r="F17" s="139">
        <v>2500000</v>
      </c>
      <c r="G17" s="267"/>
    </row>
    <row r="18" spans="1:7" ht="16.5" customHeight="1" x14ac:dyDescent="0.25">
      <c r="A18" s="99" t="s">
        <v>274</v>
      </c>
      <c r="B18" s="100" t="s">
        <v>64</v>
      </c>
      <c r="C18" s="100" t="s">
        <v>233</v>
      </c>
      <c r="D18" s="100">
        <v>2020</v>
      </c>
      <c r="E18" s="100" t="s">
        <v>211</v>
      </c>
      <c r="F18" s="139">
        <v>2500000</v>
      </c>
      <c r="G18" s="267"/>
    </row>
    <row r="19" spans="1:7" ht="16.5" customHeight="1" x14ac:dyDescent="0.25">
      <c r="A19" s="99" t="s">
        <v>274</v>
      </c>
      <c r="B19" s="100" t="s">
        <v>103</v>
      </c>
      <c r="C19" s="100" t="s">
        <v>234</v>
      </c>
      <c r="D19" s="100">
        <v>2020</v>
      </c>
      <c r="E19" s="100" t="s">
        <v>211</v>
      </c>
      <c r="F19" s="139">
        <v>2500000</v>
      </c>
      <c r="G19" s="267"/>
    </row>
    <row r="20" spans="1:7" ht="16.5" customHeight="1" x14ac:dyDescent="0.25">
      <c r="A20" s="99" t="s">
        <v>274</v>
      </c>
      <c r="B20" s="100" t="s">
        <v>65</v>
      </c>
      <c r="C20" s="100" t="s">
        <v>235</v>
      </c>
      <c r="D20" s="100">
        <v>2020</v>
      </c>
      <c r="E20" s="100" t="s">
        <v>211</v>
      </c>
      <c r="F20" s="139">
        <v>2500000</v>
      </c>
      <c r="G20" s="267"/>
    </row>
    <row r="21" spans="1:7" ht="16.5" customHeight="1" x14ac:dyDescent="0.25">
      <c r="A21" s="105" t="s">
        <v>273</v>
      </c>
      <c r="B21" s="103"/>
      <c r="C21" s="103"/>
      <c r="D21" s="103"/>
      <c r="E21" s="103"/>
      <c r="F21" s="141">
        <f>SUM(F17:F20)</f>
        <v>10000000</v>
      </c>
      <c r="G21" s="267"/>
    </row>
    <row r="22" spans="1:7" ht="16.5" customHeight="1" x14ac:dyDescent="0.25">
      <c r="A22" s="99" t="s">
        <v>106</v>
      </c>
      <c r="B22" s="100" t="s">
        <v>212</v>
      </c>
      <c r="C22" s="100" t="s">
        <v>213</v>
      </c>
      <c r="D22" s="100">
        <v>2019</v>
      </c>
      <c r="E22" s="100" t="s">
        <v>214</v>
      </c>
      <c r="F22" s="139">
        <v>18000</v>
      </c>
      <c r="G22" s="267"/>
    </row>
    <row r="23" spans="1:7" ht="16.5" customHeight="1" x14ac:dyDescent="0.25">
      <c r="A23" s="105" t="s">
        <v>280</v>
      </c>
      <c r="B23" s="103"/>
      <c r="C23" s="103"/>
      <c r="D23" s="103"/>
      <c r="E23" s="103"/>
      <c r="F23" s="141">
        <f>SUM(F22)</f>
        <v>18000</v>
      </c>
      <c r="G23" s="267"/>
    </row>
    <row r="24" spans="1:7" ht="16.5" customHeight="1" x14ac:dyDescent="0.25">
      <c r="A24" s="99" t="s">
        <v>305</v>
      </c>
      <c r="B24" s="100" t="s">
        <v>69</v>
      </c>
      <c r="C24" s="100" t="s">
        <v>236</v>
      </c>
      <c r="D24" s="100">
        <v>2020</v>
      </c>
      <c r="E24" s="100" t="s">
        <v>211</v>
      </c>
      <c r="F24" s="139">
        <v>1000000</v>
      </c>
      <c r="G24" s="267"/>
    </row>
    <row r="25" spans="1:7" ht="16.5" customHeight="1" x14ac:dyDescent="0.25">
      <c r="A25" s="99" t="s">
        <v>305</v>
      </c>
      <c r="B25" s="100" t="s">
        <v>237</v>
      </c>
      <c r="C25" s="100" t="s">
        <v>238</v>
      </c>
      <c r="D25" s="100">
        <v>2020</v>
      </c>
      <c r="E25" s="100" t="s">
        <v>211</v>
      </c>
      <c r="F25" s="139">
        <v>1000000</v>
      </c>
      <c r="G25" s="267"/>
    </row>
    <row r="26" spans="1:7" ht="16.5" customHeight="1" x14ac:dyDescent="0.25">
      <c r="A26" s="99" t="s">
        <v>305</v>
      </c>
      <c r="B26" s="100" t="s">
        <v>239</v>
      </c>
      <c r="C26" s="100" t="s">
        <v>240</v>
      </c>
      <c r="D26" s="100">
        <v>2020</v>
      </c>
      <c r="E26" s="100" t="s">
        <v>211</v>
      </c>
      <c r="F26" s="139">
        <v>1000000</v>
      </c>
      <c r="G26" s="267"/>
    </row>
    <row r="27" spans="1:7" ht="16.5" customHeight="1" x14ac:dyDescent="0.25">
      <c r="A27" s="99" t="s">
        <v>305</v>
      </c>
      <c r="B27" s="100" t="s">
        <v>237</v>
      </c>
      <c r="C27" s="100" t="s">
        <v>241</v>
      </c>
      <c r="D27" s="100">
        <v>2020</v>
      </c>
      <c r="E27" s="100" t="s">
        <v>208</v>
      </c>
      <c r="F27" s="139">
        <v>1000000</v>
      </c>
      <c r="G27" s="267"/>
    </row>
    <row r="28" spans="1:7" ht="16.5" customHeight="1" x14ac:dyDescent="0.25">
      <c r="A28" s="99" t="s">
        <v>305</v>
      </c>
      <c r="B28" s="100" t="s">
        <v>67</v>
      </c>
      <c r="C28" s="100" t="s">
        <v>242</v>
      </c>
      <c r="D28" s="100">
        <v>2020</v>
      </c>
      <c r="E28" s="100" t="s">
        <v>208</v>
      </c>
      <c r="F28" s="139">
        <v>1000000</v>
      </c>
      <c r="G28" s="267"/>
    </row>
    <row r="29" spans="1:7" ht="16.5" customHeight="1" x14ac:dyDescent="0.25">
      <c r="A29" s="105" t="s">
        <v>116</v>
      </c>
      <c r="B29" s="103"/>
      <c r="C29" s="103"/>
      <c r="D29" s="103"/>
      <c r="E29" s="103"/>
      <c r="F29" s="141">
        <f>SUM(F24:F28)</f>
        <v>5000000</v>
      </c>
      <c r="G29" s="267"/>
    </row>
    <row r="30" spans="1:7" ht="16.5" customHeight="1" x14ac:dyDescent="0.25">
      <c r="A30" s="99" t="s">
        <v>304</v>
      </c>
      <c r="B30" s="100" t="s">
        <v>243</v>
      </c>
      <c r="C30" s="100" t="s">
        <v>244</v>
      </c>
      <c r="D30" s="100">
        <v>2020</v>
      </c>
      <c r="E30" s="100" t="s">
        <v>245</v>
      </c>
      <c r="F30" s="139">
        <v>97140</v>
      </c>
      <c r="G30" s="267"/>
    </row>
    <row r="31" spans="1:7" ht="16.5" customHeight="1" x14ac:dyDescent="0.25">
      <c r="A31" s="99" t="s">
        <v>304</v>
      </c>
      <c r="B31" s="100" t="s">
        <v>246</v>
      </c>
      <c r="C31" s="100" t="s">
        <v>247</v>
      </c>
      <c r="D31" s="100">
        <v>2019</v>
      </c>
      <c r="E31" s="100" t="s">
        <v>225</v>
      </c>
      <c r="F31" s="139">
        <v>288000</v>
      </c>
      <c r="G31" s="267"/>
    </row>
    <row r="32" spans="1:7" ht="16.5" customHeight="1" x14ac:dyDescent="0.25">
      <c r="A32" s="105" t="s">
        <v>303</v>
      </c>
      <c r="B32" s="103"/>
      <c r="C32" s="103"/>
      <c r="D32" s="103"/>
      <c r="E32" s="103"/>
      <c r="F32" s="141">
        <f>SUM(F30:F31)</f>
        <v>385140</v>
      </c>
      <c r="G32" s="267"/>
    </row>
    <row r="33" spans="1:7" ht="16.5" customHeight="1" x14ac:dyDescent="0.25">
      <c r="A33" s="99" t="s">
        <v>117</v>
      </c>
      <c r="B33" s="100" t="s">
        <v>248</v>
      </c>
      <c r="C33" s="100" t="s">
        <v>249</v>
      </c>
      <c r="D33" s="100">
        <v>2020</v>
      </c>
      <c r="E33" s="100" t="s">
        <v>211</v>
      </c>
      <c r="F33" s="139">
        <v>1000000</v>
      </c>
      <c r="G33" s="267"/>
    </row>
    <row r="34" spans="1:7" ht="16.5" customHeight="1" x14ac:dyDescent="0.25">
      <c r="A34" s="99" t="s">
        <v>117</v>
      </c>
      <c r="B34" s="100" t="s">
        <v>121</v>
      </c>
      <c r="C34" s="100" t="s">
        <v>250</v>
      </c>
      <c r="D34" s="100">
        <v>2020</v>
      </c>
      <c r="E34" s="100" t="s">
        <v>211</v>
      </c>
      <c r="F34" s="139">
        <v>1000000</v>
      </c>
      <c r="G34" s="267"/>
    </row>
    <row r="35" spans="1:7" ht="16.5" customHeight="1" x14ac:dyDescent="0.25">
      <c r="A35" s="99" t="s">
        <v>117</v>
      </c>
      <c r="B35" s="100" t="s">
        <v>48</v>
      </c>
      <c r="C35" s="100" t="s">
        <v>251</v>
      </c>
      <c r="D35" s="100">
        <v>2020</v>
      </c>
      <c r="E35" s="100" t="s">
        <v>211</v>
      </c>
      <c r="F35" s="139">
        <v>2500000</v>
      </c>
      <c r="G35" s="267"/>
    </row>
    <row r="36" spans="1:7" ht="16.5" customHeight="1" x14ac:dyDescent="0.25">
      <c r="A36" s="99" t="s">
        <v>117</v>
      </c>
      <c r="B36" s="100" t="s">
        <v>252</v>
      </c>
      <c r="C36" s="100" t="s">
        <v>253</v>
      </c>
      <c r="D36" s="100">
        <v>2020</v>
      </c>
      <c r="E36" s="100" t="s">
        <v>211</v>
      </c>
      <c r="F36" s="139">
        <v>1000000</v>
      </c>
      <c r="G36" s="267"/>
    </row>
    <row r="37" spans="1:7" ht="16.5" customHeight="1" x14ac:dyDescent="0.25">
      <c r="A37" s="99" t="s">
        <v>117</v>
      </c>
      <c r="B37" s="100" t="s">
        <v>254</v>
      </c>
      <c r="C37" s="100" t="s">
        <v>255</v>
      </c>
      <c r="D37" s="100">
        <v>2020</v>
      </c>
      <c r="E37" s="100" t="s">
        <v>211</v>
      </c>
      <c r="F37" s="139">
        <v>1000000</v>
      </c>
      <c r="G37" s="267"/>
    </row>
    <row r="38" spans="1:7" ht="16.5" customHeight="1" x14ac:dyDescent="0.25">
      <c r="A38" s="99" t="s">
        <v>117</v>
      </c>
      <c r="B38" s="100" t="s">
        <v>256</v>
      </c>
      <c r="C38" s="100" t="s">
        <v>257</v>
      </c>
      <c r="D38" s="100">
        <v>2020</v>
      </c>
      <c r="E38" s="100" t="s">
        <v>211</v>
      </c>
      <c r="F38" s="139">
        <v>1000000</v>
      </c>
      <c r="G38" s="267"/>
    </row>
    <row r="39" spans="1:7" ht="16.5" customHeight="1" x14ac:dyDescent="0.25">
      <c r="A39" s="99" t="s">
        <v>117</v>
      </c>
      <c r="B39" s="100" t="s">
        <v>258</v>
      </c>
      <c r="C39" s="100" t="s">
        <v>259</v>
      </c>
      <c r="D39" s="100">
        <v>2020</v>
      </c>
      <c r="E39" s="100" t="s">
        <v>208</v>
      </c>
      <c r="F39" s="139">
        <v>2500000</v>
      </c>
      <c r="G39" s="267"/>
    </row>
    <row r="40" spans="1:7" ht="16.5" customHeight="1" x14ac:dyDescent="0.25">
      <c r="A40" s="105" t="s">
        <v>140</v>
      </c>
      <c r="B40" s="103"/>
      <c r="C40" s="103"/>
      <c r="D40" s="103"/>
      <c r="E40" s="103"/>
      <c r="F40" s="141">
        <f>SUM(F33:F39)</f>
        <v>10000000</v>
      </c>
      <c r="G40" s="267"/>
    </row>
    <row r="41" spans="1:7" ht="16.5" customHeight="1" x14ac:dyDescent="0.25">
      <c r="A41" s="99" t="s">
        <v>302</v>
      </c>
      <c r="B41" s="100" t="s">
        <v>260</v>
      </c>
      <c r="C41" s="100" t="s">
        <v>261</v>
      </c>
      <c r="D41" s="100">
        <v>2020</v>
      </c>
      <c r="E41" s="100" t="s">
        <v>211</v>
      </c>
      <c r="F41" s="139">
        <v>5000000</v>
      </c>
      <c r="G41" s="267"/>
    </row>
    <row r="42" spans="1:7" ht="16.5" customHeight="1" x14ac:dyDescent="0.25">
      <c r="A42" s="99" t="s">
        <v>302</v>
      </c>
      <c r="B42" s="100" t="s">
        <v>262</v>
      </c>
      <c r="C42" s="100" t="s">
        <v>263</v>
      </c>
      <c r="D42" s="100">
        <v>2020</v>
      </c>
      <c r="E42" s="181">
        <v>1541</v>
      </c>
      <c r="F42" s="139">
        <v>5000000</v>
      </c>
      <c r="G42" s="267"/>
    </row>
    <row r="43" spans="1:7" ht="16.5" customHeight="1" x14ac:dyDescent="0.25">
      <c r="A43" s="102" t="s">
        <v>301</v>
      </c>
      <c r="B43" s="103"/>
      <c r="C43" s="103"/>
      <c r="D43" s="103"/>
      <c r="E43" s="103"/>
      <c r="F43" s="141">
        <f>SUM(F41:F42)</f>
        <v>10000000</v>
      </c>
      <c r="G43" s="267"/>
    </row>
    <row r="44" spans="1:7" ht="16.5" customHeight="1" x14ac:dyDescent="0.25">
      <c r="A44" s="106" t="s">
        <v>300</v>
      </c>
      <c r="B44" s="107" t="s">
        <v>264</v>
      </c>
      <c r="C44" s="107" t="s">
        <v>265</v>
      </c>
      <c r="D44" s="107">
        <v>2020</v>
      </c>
      <c r="E44" s="107">
        <v>1213</v>
      </c>
      <c r="F44" s="142">
        <v>29020</v>
      </c>
      <c r="G44" s="267"/>
    </row>
    <row r="45" spans="1:7" ht="16.5" customHeight="1" x14ac:dyDescent="0.25">
      <c r="A45" s="102" t="s">
        <v>283</v>
      </c>
      <c r="B45" s="103"/>
      <c r="C45" s="103"/>
      <c r="D45" s="103"/>
      <c r="E45" s="103"/>
      <c r="F45" s="141">
        <f>SUM(F44)</f>
        <v>29020</v>
      </c>
      <c r="G45" s="267"/>
    </row>
    <row r="46" spans="1:7" ht="16.5" customHeight="1" x14ac:dyDescent="0.25">
      <c r="A46" s="140" t="s">
        <v>96</v>
      </c>
      <c r="B46" s="100" t="s">
        <v>289</v>
      </c>
      <c r="C46" s="100" t="s">
        <v>299</v>
      </c>
      <c r="D46" s="100">
        <v>2020</v>
      </c>
      <c r="E46" s="100" t="s">
        <v>298</v>
      </c>
      <c r="F46" s="139">
        <v>642460</v>
      </c>
      <c r="G46" s="267"/>
    </row>
    <row r="47" spans="1:7" ht="16.5" customHeight="1" x14ac:dyDescent="0.25">
      <c r="A47" s="140" t="s">
        <v>96</v>
      </c>
      <c r="B47" s="100" t="s">
        <v>54</v>
      </c>
      <c r="C47" s="100" t="s">
        <v>297</v>
      </c>
      <c r="D47" s="100">
        <v>2020</v>
      </c>
      <c r="E47" s="100" t="s">
        <v>225</v>
      </c>
      <c r="F47" s="139">
        <v>25620</v>
      </c>
      <c r="G47" s="267"/>
    </row>
    <row r="48" spans="1:7" ht="16.5" customHeight="1" x14ac:dyDescent="0.25">
      <c r="A48" s="140" t="s">
        <v>96</v>
      </c>
      <c r="B48" s="100" t="s">
        <v>296</v>
      </c>
      <c r="C48" s="100" t="s">
        <v>295</v>
      </c>
      <c r="D48" s="100">
        <v>2020</v>
      </c>
      <c r="E48" s="100" t="s">
        <v>225</v>
      </c>
      <c r="F48" s="139">
        <v>2541260</v>
      </c>
      <c r="G48" s="267"/>
    </row>
    <row r="49" spans="1:7" ht="16.5" customHeight="1" x14ac:dyDescent="0.25">
      <c r="A49" s="140" t="s">
        <v>96</v>
      </c>
      <c r="B49" s="100" t="s">
        <v>54</v>
      </c>
      <c r="C49" s="100" t="s">
        <v>294</v>
      </c>
      <c r="D49" s="100">
        <v>2020</v>
      </c>
      <c r="E49" s="100" t="s">
        <v>228</v>
      </c>
      <c r="F49" s="139">
        <v>630940</v>
      </c>
      <c r="G49" s="267"/>
    </row>
    <row r="50" spans="1:7" ht="16.5" customHeight="1" x14ac:dyDescent="0.25">
      <c r="A50" s="140" t="s">
        <v>96</v>
      </c>
      <c r="B50" s="100" t="s">
        <v>194</v>
      </c>
      <c r="C50" s="100" t="s">
        <v>293</v>
      </c>
      <c r="D50" s="100">
        <v>2020</v>
      </c>
      <c r="E50" s="100" t="s">
        <v>228</v>
      </c>
      <c r="F50" s="139">
        <v>96260</v>
      </c>
      <c r="G50" s="267"/>
    </row>
    <row r="51" spans="1:7" ht="16.5" customHeight="1" x14ac:dyDescent="0.25">
      <c r="A51" s="140" t="s">
        <v>96</v>
      </c>
      <c r="B51" s="100" t="s">
        <v>289</v>
      </c>
      <c r="C51" s="100" t="s">
        <v>292</v>
      </c>
      <c r="D51" s="100">
        <v>2020</v>
      </c>
      <c r="E51" s="100" t="s">
        <v>228</v>
      </c>
      <c r="F51" s="139">
        <v>363900</v>
      </c>
      <c r="G51" s="267"/>
    </row>
    <row r="52" spans="1:7" ht="16.5" customHeight="1" x14ac:dyDescent="0.25">
      <c r="A52" s="140" t="s">
        <v>96</v>
      </c>
      <c r="B52" s="100" t="s">
        <v>291</v>
      </c>
      <c r="C52" s="100" t="s">
        <v>290</v>
      </c>
      <c r="D52" s="100">
        <v>2020</v>
      </c>
      <c r="E52" s="100" t="s">
        <v>228</v>
      </c>
      <c r="F52" s="139">
        <v>32460</v>
      </c>
      <c r="G52" s="267"/>
    </row>
    <row r="53" spans="1:7" x14ac:dyDescent="0.25">
      <c r="A53" s="140" t="s">
        <v>96</v>
      </c>
      <c r="B53" s="100" t="s">
        <v>289</v>
      </c>
      <c r="C53" s="100" t="s">
        <v>288</v>
      </c>
      <c r="D53" s="100">
        <v>2020</v>
      </c>
      <c r="E53" s="100" t="s">
        <v>266</v>
      </c>
      <c r="F53" s="139">
        <v>703000</v>
      </c>
      <c r="G53" s="267"/>
    </row>
    <row r="54" spans="1:7" ht="13.5" customHeight="1" thickBot="1" x14ac:dyDescent="0.3">
      <c r="A54" s="138" t="s">
        <v>98</v>
      </c>
      <c r="B54" s="137"/>
      <c r="C54" s="137"/>
      <c r="D54" s="137"/>
      <c r="E54" s="137"/>
      <c r="F54" s="136">
        <f>SUM(F46:F53)</f>
        <v>5035900</v>
      </c>
      <c r="G54" s="268"/>
    </row>
    <row r="55" spans="1:7" ht="15.75" thickBot="1" x14ac:dyDescent="0.3">
      <c r="A55" s="108" t="s">
        <v>2</v>
      </c>
      <c r="B55" s="109"/>
      <c r="C55" s="109"/>
      <c r="D55" s="109"/>
      <c r="E55" s="109"/>
      <c r="F55" s="110">
        <f>SUM(F54,F45,F43,F40,F32,F29,F23,F21,F16,F13,F7,F5)</f>
        <v>52105520</v>
      </c>
    </row>
  </sheetData>
  <mergeCells count="2">
    <mergeCell ref="A2:F2"/>
    <mergeCell ref="G4:G54"/>
  </mergeCells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42"/>
  <sheetViews>
    <sheetView topLeftCell="A4" zoomScale="70" zoomScaleNormal="70" workbookViewId="0">
      <selection activeCell="J4" sqref="J4"/>
    </sheetView>
  </sheetViews>
  <sheetFormatPr defaultColWidth="9.140625" defaultRowHeight="15.75" x14ac:dyDescent="0.25"/>
  <cols>
    <col min="1" max="1" width="43.5703125" style="147" customWidth="1"/>
    <col min="2" max="2" width="17.7109375" style="147" customWidth="1"/>
    <col min="3" max="3" width="20.5703125" style="147" customWidth="1"/>
    <col min="4" max="8" width="17.7109375" style="147" customWidth="1"/>
    <col min="9" max="9" width="31.85546875" style="147" customWidth="1"/>
    <col min="10" max="10" width="40.28515625" style="147" customWidth="1"/>
    <col min="11" max="11" width="18" style="147" customWidth="1"/>
    <col min="12" max="16384" width="9.140625" style="147"/>
  </cols>
  <sheetData>
    <row r="1" spans="1:12" ht="26.45" customHeight="1" x14ac:dyDescent="0.3">
      <c r="A1" s="146"/>
      <c r="B1" s="146"/>
      <c r="C1" s="146"/>
      <c r="I1" s="148" t="s">
        <v>34</v>
      </c>
    </row>
    <row r="2" spans="1:12" ht="41.25" customHeight="1" x14ac:dyDescent="0.25">
      <c r="A2" s="290" t="s">
        <v>203</v>
      </c>
      <c r="B2" s="290"/>
      <c r="C2" s="290"/>
      <c r="D2" s="290"/>
      <c r="E2" s="290"/>
      <c r="F2" s="290"/>
      <c r="G2" s="290"/>
      <c r="H2" s="290"/>
      <c r="I2" s="290"/>
    </row>
    <row r="3" spans="1:12" ht="33" customHeight="1" x14ac:dyDescent="0.25">
      <c r="A3" s="291" t="s">
        <v>7</v>
      </c>
      <c r="B3" s="291" t="s">
        <v>0</v>
      </c>
      <c r="C3" s="291"/>
      <c r="D3" s="291"/>
      <c r="E3" s="291"/>
      <c r="F3" s="291"/>
      <c r="G3" s="291"/>
      <c r="H3" s="291"/>
      <c r="I3" s="292" t="s">
        <v>1</v>
      </c>
    </row>
    <row r="4" spans="1:12" ht="87" customHeight="1" x14ac:dyDescent="0.25">
      <c r="A4" s="291"/>
      <c r="B4" s="149">
        <v>1525</v>
      </c>
      <c r="C4" s="149">
        <v>1543</v>
      </c>
      <c r="D4" s="149">
        <v>1541</v>
      </c>
      <c r="E4" s="149">
        <v>1546</v>
      </c>
      <c r="F4" s="149">
        <v>1523</v>
      </c>
      <c r="G4" s="149">
        <v>1563</v>
      </c>
      <c r="H4" s="149">
        <v>1569</v>
      </c>
      <c r="I4" s="292"/>
    </row>
    <row r="5" spans="1:12" ht="31.5" customHeight="1" x14ac:dyDescent="0.25">
      <c r="A5" s="291"/>
      <c r="B5" s="293" t="s">
        <v>75</v>
      </c>
      <c r="C5" s="293"/>
      <c r="D5" s="293" t="s">
        <v>76</v>
      </c>
      <c r="E5" s="293"/>
      <c r="F5" s="293"/>
      <c r="G5" s="293" t="s">
        <v>191</v>
      </c>
      <c r="H5" s="293"/>
      <c r="I5" s="292"/>
    </row>
    <row r="6" spans="1:12" ht="30" customHeight="1" x14ac:dyDescent="0.3">
      <c r="A6" s="236" t="s">
        <v>6</v>
      </c>
      <c r="B6" s="151"/>
      <c r="C6" s="151">
        <v>18000</v>
      </c>
      <c r="D6" s="276">
        <v>67000</v>
      </c>
      <c r="E6" s="276"/>
      <c r="F6" s="276"/>
      <c r="G6" s="151"/>
      <c r="H6" s="151"/>
      <c r="I6" s="237">
        <f>SUM(B6:H6)</f>
        <v>85000</v>
      </c>
      <c r="J6" s="272" t="s">
        <v>73</v>
      </c>
    </row>
    <row r="7" spans="1:12" ht="30" customHeight="1" x14ac:dyDescent="0.3">
      <c r="A7" s="238" t="s">
        <v>12</v>
      </c>
      <c r="B7" s="151"/>
      <c r="C7" s="151">
        <v>885</v>
      </c>
      <c r="D7" s="276">
        <v>22115</v>
      </c>
      <c r="E7" s="276"/>
      <c r="F7" s="276"/>
      <c r="G7" s="151"/>
      <c r="H7" s="151"/>
      <c r="I7" s="237">
        <f t="shared" ref="I7:I23" si="0">SUM(B7:H7)</f>
        <v>23000</v>
      </c>
      <c r="J7" s="273"/>
    </row>
    <row r="8" spans="1:12" ht="30" customHeight="1" x14ac:dyDescent="0.3">
      <c r="A8" s="236" t="s">
        <v>11</v>
      </c>
      <c r="B8" s="151"/>
      <c r="C8" s="151">
        <v>13500</v>
      </c>
      <c r="D8" s="276">
        <v>33500</v>
      </c>
      <c r="E8" s="276"/>
      <c r="F8" s="276"/>
      <c r="G8" s="151"/>
      <c r="H8" s="151"/>
      <c r="I8" s="237">
        <f t="shared" si="0"/>
        <v>47000</v>
      </c>
      <c r="J8" s="273"/>
    </row>
    <row r="9" spans="1:12" ht="30" customHeight="1" x14ac:dyDescent="0.3">
      <c r="A9" s="236" t="s">
        <v>10</v>
      </c>
      <c r="B9" s="151"/>
      <c r="C9" s="151"/>
      <c r="D9" s="276">
        <v>75000</v>
      </c>
      <c r="E9" s="276"/>
      <c r="F9" s="276"/>
      <c r="G9" s="151"/>
      <c r="H9" s="151"/>
      <c r="I9" s="237">
        <f t="shared" si="0"/>
        <v>75000</v>
      </c>
      <c r="J9" s="273"/>
    </row>
    <row r="10" spans="1:12" ht="30" customHeight="1" x14ac:dyDescent="0.3">
      <c r="A10" s="236" t="s">
        <v>5</v>
      </c>
      <c r="B10" s="151"/>
      <c r="C10" s="151"/>
      <c r="D10" s="276">
        <v>52500</v>
      </c>
      <c r="E10" s="276"/>
      <c r="F10" s="276"/>
      <c r="G10" s="151"/>
      <c r="H10" s="151"/>
      <c r="I10" s="237">
        <f t="shared" si="0"/>
        <v>52500</v>
      </c>
      <c r="J10" s="273"/>
    </row>
    <row r="11" spans="1:12" ht="30" customHeight="1" x14ac:dyDescent="0.3">
      <c r="A11" s="236" t="s">
        <v>3</v>
      </c>
      <c r="B11" s="151"/>
      <c r="C11" s="151"/>
      <c r="D11" s="276">
        <v>60000</v>
      </c>
      <c r="E11" s="276"/>
      <c r="F11" s="276"/>
      <c r="G11" s="151"/>
      <c r="H11" s="151"/>
      <c r="I11" s="237">
        <f t="shared" si="0"/>
        <v>60000</v>
      </c>
      <c r="J11" s="273"/>
    </row>
    <row r="12" spans="1:12" ht="30" customHeight="1" x14ac:dyDescent="0.3">
      <c r="A12" s="238" t="s">
        <v>4</v>
      </c>
      <c r="B12" s="151"/>
      <c r="C12" s="151">
        <v>1500</v>
      </c>
      <c r="D12" s="276">
        <v>48500</v>
      </c>
      <c r="E12" s="276"/>
      <c r="F12" s="276"/>
      <c r="G12" s="151"/>
      <c r="H12" s="151"/>
      <c r="I12" s="237">
        <f t="shared" si="0"/>
        <v>50000</v>
      </c>
      <c r="J12" s="273"/>
      <c r="K12" s="152"/>
    </row>
    <row r="13" spans="1:12" ht="30" customHeight="1" x14ac:dyDescent="0.3">
      <c r="A13" s="236" t="s">
        <v>8</v>
      </c>
      <c r="B13" s="151">
        <v>280</v>
      </c>
      <c r="C13" s="151"/>
      <c r="D13" s="276">
        <v>25000</v>
      </c>
      <c r="E13" s="276"/>
      <c r="F13" s="276"/>
      <c r="G13" s="151"/>
      <c r="H13" s="151"/>
      <c r="I13" s="237">
        <f t="shared" si="0"/>
        <v>25280</v>
      </c>
      <c r="J13" s="273"/>
      <c r="L13" s="152"/>
    </row>
    <row r="14" spans="1:12" ht="30" customHeight="1" x14ac:dyDescent="0.3">
      <c r="A14" s="236" t="s">
        <v>17</v>
      </c>
      <c r="B14" s="151"/>
      <c r="C14" s="151"/>
      <c r="D14" s="276">
        <v>30000</v>
      </c>
      <c r="E14" s="276"/>
      <c r="F14" s="276"/>
      <c r="G14" s="151"/>
      <c r="H14" s="151"/>
      <c r="I14" s="237">
        <f t="shared" si="0"/>
        <v>30000</v>
      </c>
      <c r="J14" s="273"/>
    </row>
    <row r="15" spans="1:12" ht="30" customHeight="1" x14ac:dyDescent="0.3">
      <c r="A15" s="236" t="s">
        <v>19</v>
      </c>
      <c r="B15" s="151"/>
      <c r="C15" s="151"/>
      <c r="D15" s="269"/>
      <c r="E15" s="270"/>
      <c r="F15" s="271"/>
      <c r="G15" s="151">
        <v>3036</v>
      </c>
      <c r="H15" s="151">
        <v>4464</v>
      </c>
      <c r="I15" s="237">
        <f t="shared" si="0"/>
        <v>7500</v>
      </c>
      <c r="J15" s="273"/>
    </row>
    <row r="16" spans="1:12" ht="30" customHeight="1" x14ac:dyDescent="0.3">
      <c r="A16" s="236" t="s">
        <v>83</v>
      </c>
      <c r="B16" s="151"/>
      <c r="C16" s="151"/>
      <c r="D16" s="269"/>
      <c r="E16" s="270"/>
      <c r="F16" s="271"/>
      <c r="G16" s="151"/>
      <c r="H16" s="151">
        <v>10999</v>
      </c>
      <c r="I16" s="237">
        <f t="shared" si="0"/>
        <v>10999</v>
      </c>
      <c r="J16" s="273"/>
    </row>
    <row r="17" spans="1:12" ht="30" customHeight="1" x14ac:dyDescent="0.3">
      <c r="A17" s="236" t="s">
        <v>205</v>
      </c>
      <c r="B17" s="151">
        <v>4000</v>
      </c>
      <c r="C17" s="151"/>
      <c r="D17" s="269"/>
      <c r="E17" s="270"/>
      <c r="F17" s="271"/>
      <c r="G17" s="151"/>
      <c r="H17" s="151"/>
      <c r="I17" s="237">
        <f>SUM(B17:H17)</f>
        <v>4000</v>
      </c>
      <c r="J17" s="273"/>
    </row>
    <row r="18" spans="1:12" ht="30" customHeight="1" x14ac:dyDescent="0.3">
      <c r="A18" s="236" t="s">
        <v>31</v>
      </c>
      <c r="B18" s="151"/>
      <c r="C18" s="151"/>
      <c r="D18" s="269">
        <v>9798</v>
      </c>
      <c r="E18" s="270"/>
      <c r="F18" s="271"/>
      <c r="G18" s="151"/>
      <c r="H18" s="151"/>
      <c r="I18" s="237">
        <f t="shared" si="0"/>
        <v>9798</v>
      </c>
      <c r="J18" s="273"/>
    </row>
    <row r="19" spans="1:12" ht="30" customHeight="1" x14ac:dyDescent="0.3">
      <c r="A19" s="236" t="s">
        <v>30</v>
      </c>
      <c r="B19" s="151"/>
      <c r="C19" s="151"/>
      <c r="D19" s="269">
        <v>5000</v>
      </c>
      <c r="E19" s="270"/>
      <c r="F19" s="271"/>
      <c r="G19" s="151"/>
      <c r="H19" s="151"/>
      <c r="I19" s="237">
        <f t="shared" si="0"/>
        <v>5000</v>
      </c>
      <c r="J19" s="273"/>
    </row>
    <row r="20" spans="1:12" ht="30" customHeight="1" x14ac:dyDescent="0.3">
      <c r="A20" s="236" t="s">
        <v>77</v>
      </c>
      <c r="B20" s="151"/>
      <c r="C20" s="151"/>
      <c r="D20" s="269">
        <v>5000</v>
      </c>
      <c r="E20" s="270"/>
      <c r="F20" s="271"/>
      <c r="G20" s="151"/>
      <c r="H20" s="151"/>
      <c r="I20" s="237">
        <f t="shared" si="0"/>
        <v>5000</v>
      </c>
      <c r="J20" s="273"/>
    </row>
    <row r="21" spans="1:12" ht="30" customHeight="1" x14ac:dyDescent="0.3">
      <c r="A21" s="236" t="s">
        <v>29</v>
      </c>
      <c r="B21" s="151"/>
      <c r="C21" s="151"/>
      <c r="D21" s="269">
        <v>2340</v>
      </c>
      <c r="E21" s="270"/>
      <c r="F21" s="271"/>
      <c r="G21" s="151"/>
      <c r="H21" s="151"/>
      <c r="I21" s="237">
        <f t="shared" si="0"/>
        <v>2340</v>
      </c>
      <c r="J21" s="273"/>
    </row>
    <row r="22" spans="1:12" ht="30" customHeight="1" x14ac:dyDescent="0.3">
      <c r="A22" s="236" t="s">
        <v>40</v>
      </c>
      <c r="B22" s="151"/>
      <c r="C22" s="151"/>
      <c r="D22" s="269"/>
      <c r="E22" s="270"/>
      <c r="F22" s="271"/>
      <c r="G22" s="151"/>
      <c r="H22" s="151">
        <v>1505</v>
      </c>
      <c r="I22" s="237">
        <f t="shared" si="0"/>
        <v>1505</v>
      </c>
      <c r="J22" s="273"/>
    </row>
    <row r="23" spans="1:12" ht="30" customHeight="1" x14ac:dyDescent="0.3">
      <c r="A23" s="236" t="s">
        <v>39</v>
      </c>
      <c r="B23" s="151"/>
      <c r="C23" s="151"/>
      <c r="D23" s="269">
        <v>1000</v>
      </c>
      <c r="E23" s="270"/>
      <c r="F23" s="271"/>
      <c r="G23" s="151"/>
      <c r="H23" s="151"/>
      <c r="I23" s="237">
        <f t="shared" si="0"/>
        <v>1000</v>
      </c>
      <c r="J23" s="274"/>
    </row>
    <row r="24" spans="1:12" ht="30" customHeight="1" x14ac:dyDescent="0.3">
      <c r="A24" s="239" t="s">
        <v>2</v>
      </c>
      <c r="B24" s="239">
        <f>SUM(B6:B20)</f>
        <v>4280</v>
      </c>
      <c r="C24" s="239">
        <f>SUM(C6:C20)</f>
        <v>33885</v>
      </c>
      <c r="D24" s="277">
        <f>SUM(D6:F23)</f>
        <v>436753</v>
      </c>
      <c r="E24" s="277">
        <f>SUM(E10:E20)</f>
        <v>0</v>
      </c>
      <c r="F24" s="277">
        <f>SUM(F10:F20)</f>
        <v>0</v>
      </c>
      <c r="G24" s="240">
        <f>SUM(G6:G23)</f>
        <v>3036</v>
      </c>
      <c r="H24" s="240">
        <f>SUM(H6:H23)</f>
        <v>16968</v>
      </c>
      <c r="I24" s="241">
        <f>SUM(I6:I23)</f>
        <v>494922</v>
      </c>
      <c r="J24" s="75"/>
    </row>
    <row r="25" spans="1:12" ht="24.75" customHeight="1" x14ac:dyDescent="0.25">
      <c r="A25" s="280"/>
      <c r="B25" s="280"/>
      <c r="C25" s="280"/>
      <c r="D25" s="280"/>
      <c r="E25" s="280"/>
      <c r="F25" s="280"/>
      <c r="G25" s="280"/>
      <c r="H25" s="280"/>
      <c r="I25" s="280"/>
    </row>
    <row r="26" spans="1:12" x14ac:dyDescent="0.25">
      <c r="A26" s="156"/>
      <c r="B26" s="156"/>
      <c r="C26" s="156"/>
      <c r="D26" s="156"/>
      <c r="E26" s="156"/>
      <c r="F26" s="156"/>
      <c r="G26" s="156"/>
      <c r="H26" s="156"/>
      <c r="I26" s="156"/>
    </row>
    <row r="27" spans="1:12" ht="16.5" thickBot="1" x14ac:dyDescent="0.3"/>
    <row r="28" spans="1:12" ht="49.5" customHeight="1" thickBot="1" x14ac:dyDescent="0.3">
      <c r="A28" s="281" t="s">
        <v>204</v>
      </c>
      <c r="B28" s="282"/>
      <c r="C28" s="282"/>
      <c r="D28" s="282"/>
      <c r="E28" s="282"/>
      <c r="F28" s="282"/>
      <c r="G28" s="282"/>
      <c r="H28" s="282"/>
      <c r="I28" s="283"/>
      <c r="J28" s="157"/>
    </row>
    <row r="29" spans="1:12" ht="28.5" customHeight="1" x14ac:dyDescent="0.25">
      <c r="A29" s="278" t="s">
        <v>7</v>
      </c>
      <c r="B29" s="284" t="s">
        <v>0</v>
      </c>
      <c r="C29" s="285"/>
      <c r="D29" s="285"/>
      <c r="E29" s="285"/>
      <c r="F29" s="285"/>
      <c r="G29" s="285"/>
      <c r="H29" s="286"/>
      <c r="I29" s="158" t="s">
        <v>1</v>
      </c>
    </row>
    <row r="30" spans="1:12" ht="27" customHeight="1" thickBot="1" x14ac:dyDescent="0.3">
      <c r="A30" s="279"/>
      <c r="B30" s="159">
        <v>1222</v>
      </c>
      <c r="C30" s="159">
        <v>1213</v>
      </c>
      <c r="D30" s="159">
        <v>1223</v>
      </c>
      <c r="E30" s="159">
        <v>1313</v>
      </c>
      <c r="F30" s="159">
        <v>1322</v>
      </c>
      <c r="G30" s="159">
        <v>1323</v>
      </c>
      <c r="H30" s="160">
        <v>1621</v>
      </c>
      <c r="I30" s="161"/>
      <c r="J30" s="162"/>
      <c r="K30" s="163"/>
      <c r="L30" s="163"/>
    </row>
    <row r="31" spans="1:12" ht="37.15" customHeight="1" x14ac:dyDescent="0.3">
      <c r="A31" s="164" t="s">
        <v>71</v>
      </c>
      <c r="B31" s="165">
        <v>4971</v>
      </c>
      <c r="C31" s="165"/>
      <c r="D31" s="166"/>
      <c r="E31" s="166"/>
      <c r="F31" s="166"/>
      <c r="G31" s="166"/>
      <c r="H31" s="167"/>
      <c r="I31" s="168">
        <f t="shared" ref="I31:I38" si="1">SUM(B31:H31)</f>
        <v>4971</v>
      </c>
      <c r="J31" s="145" t="s">
        <v>73</v>
      </c>
      <c r="K31" s="17"/>
      <c r="L31" s="163"/>
    </row>
    <row r="32" spans="1:12" ht="30" customHeight="1" x14ac:dyDescent="0.3">
      <c r="A32" s="150" t="s">
        <v>205</v>
      </c>
      <c r="B32" s="169"/>
      <c r="C32" s="169"/>
      <c r="D32" s="151"/>
      <c r="E32" s="151"/>
      <c r="F32" s="151">
        <v>208</v>
      </c>
      <c r="G32" s="151"/>
      <c r="H32" s="154">
        <v>106</v>
      </c>
      <c r="I32" s="170">
        <f t="shared" si="1"/>
        <v>314</v>
      </c>
      <c r="J32" s="287" t="s">
        <v>74</v>
      </c>
      <c r="K32" s="17"/>
      <c r="L32" s="163"/>
    </row>
    <row r="33" spans="1:12" ht="30" customHeight="1" x14ac:dyDescent="0.3">
      <c r="A33" s="150" t="s">
        <v>24</v>
      </c>
      <c r="B33" s="169">
        <v>82</v>
      </c>
      <c r="C33" s="169">
        <v>128</v>
      </c>
      <c r="D33" s="151">
        <v>281</v>
      </c>
      <c r="E33" s="151">
        <v>20</v>
      </c>
      <c r="F33" s="151"/>
      <c r="G33" s="151"/>
      <c r="H33" s="154"/>
      <c r="I33" s="170">
        <f t="shared" si="1"/>
        <v>511</v>
      </c>
      <c r="J33" s="288"/>
      <c r="K33" s="17"/>
      <c r="L33" s="163"/>
    </row>
    <row r="34" spans="1:12" ht="30" customHeight="1" x14ac:dyDescent="0.3">
      <c r="A34" s="150" t="s">
        <v>5</v>
      </c>
      <c r="B34" s="169"/>
      <c r="C34" s="169"/>
      <c r="D34" s="169"/>
      <c r="E34" s="169"/>
      <c r="F34" s="169"/>
      <c r="G34" s="169">
        <v>452</v>
      </c>
      <c r="H34" s="169"/>
      <c r="I34" s="170">
        <f t="shared" si="1"/>
        <v>452</v>
      </c>
      <c r="J34" s="288"/>
      <c r="K34" s="17"/>
      <c r="L34" s="163"/>
    </row>
    <row r="35" spans="1:12" ht="30" customHeight="1" x14ac:dyDescent="0.3">
      <c r="A35" s="150" t="s">
        <v>29</v>
      </c>
      <c r="B35" s="169"/>
      <c r="C35" s="169"/>
      <c r="D35" s="169"/>
      <c r="E35" s="169"/>
      <c r="F35" s="169"/>
      <c r="G35" s="169">
        <v>81</v>
      </c>
      <c r="H35" s="169"/>
      <c r="I35" s="170">
        <f t="shared" si="1"/>
        <v>81</v>
      </c>
      <c r="J35" s="288"/>
      <c r="K35" s="17"/>
      <c r="L35" s="163"/>
    </row>
    <row r="36" spans="1:12" ht="30" customHeight="1" x14ac:dyDescent="0.3">
      <c r="A36" s="150" t="s">
        <v>84</v>
      </c>
      <c r="B36" s="151"/>
      <c r="C36" s="151"/>
      <c r="D36" s="169"/>
      <c r="E36" s="169"/>
      <c r="F36" s="169"/>
      <c r="G36" s="169">
        <v>86</v>
      </c>
      <c r="H36" s="169"/>
      <c r="I36" s="170">
        <f t="shared" si="1"/>
        <v>86</v>
      </c>
      <c r="J36" s="288"/>
      <c r="K36" s="17"/>
    </row>
    <row r="37" spans="1:12" ht="30" customHeight="1" x14ac:dyDescent="0.3">
      <c r="A37" s="171" t="s">
        <v>79</v>
      </c>
      <c r="B37" s="153"/>
      <c r="C37" s="153"/>
      <c r="D37" s="172"/>
      <c r="E37" s="172"/>
      <c r="F37" s="172">
        <v>31</v>
      </c>
      <c r="G37" s="172"/>
      <c r="H37" s="172"/>
      <c r="I37" s="170">
        <f t="shared" si="1"/>
        <v>31</v>
      </c>
      <c r="J37" s="288"/>
      <c r="K37" s="17"/>
    </row>
    <row r="38" spans="1:12" ht="30" customHeight="1" thickBot="1" x14ac:dyDescent="0.35">
      <c r="A38" s="173" t="s">
        <v>33</v>
      </c>
      <c r="B38" s="155"/>
      <c r="C38" s="155"/>
      <c r="D38" s="174">
        <v>3</v>
      </c>
      <c r="E38" s="174"/>
      <c r="F38" s="174"/>
      <c r="G38" s="174"/>
      <c r="H38" s="174">
        <v>5</v>
      </c>
      <c r="I38" s="175">
        <f t="shared" si="1"/>
        <v>8</v>
      </c>
      <c r="J38" s="289"/>
      <c r="K38" s="17"/>
    </row>
    <row r="39" spans="1:12" ht="30" customHeight="1" thickBot="1" x14ac:dyDescent="0.35">
      <c r="A39" s="176" t="s">
        <v>2</v>
      </c>
      <c r="B39" s="177">
        <f t="shared" ref="B39:I39" si="2">SUM(B31:B38)</f>
        <v>5053</v>
      </c>
      <c r="C39" s="178">
        <f t="shared" si="2"/>
        <v>128</v>
      </c>
      <c r="D39" s="177">
        <f t="shared" si="2"/>
        <v>284</v>
      </c>
      <c r="E39" s="178">
        <f t="shared" si="2"/>
        <v>20</v>
      </c>
      <c r="F39" s="178">
        <f t="shared" si="2"/>
        <v>239</v>
      </c>
      <c r="G39" s="179">
        <f t="shared" si="2"/>
        <v>619</v>
      </c>
      <c r="H39" s="178">
        <f t="shared" si="2"/>
        <v>111</v>
      </c>
      <c r="I39" s="178">
        <f t="shared" si="2"/>
        <v>6454</v>
      </c>
      <c r="J39" s="18"/>
      <c r="L39" s="180"/>
    </row>
    <row r="40" spans="1:12" ht="15.75" customHeight="1" x14ac:dyDescent="0.25">
      <c r="A40" s="275"/>
      <c r="B40" s="275"/>
      <c r="C40" s="275"/>
      <c r="D40" s="275"/>
      <c r="E40" s="275"/>
      <c r="F40" s="275"/>
      <c r="G40" s="275"/>
      <c r="H40" s="275"/>
      <c r="I40" s="275"/>
      <c r="J40" s="18"/>
    </row>
    <row r="41" spans="1:12" x14ac:dyDescent="0.25">
      <c r="J41" s="152"/>
    </row>
    <row r="42" spans="1:12" x14ac:dyDescent="0.25">
      <c r="I42" s="152"/>
    </row>
  </sheetData>
  <mergeCells count="33">
    <mergeCell ref="A2:I2"/>
    <mergeCell ref="D10:F10"/>
    <mergeCell ref="D6:F6"/>
    <mergeCell ref="D7:F7"/>
    <mergeCell ref="D8:F8"/>
    <mergeCell ref="D9:F9"/>
    <mergeCell ref="A3:A5"/>
    <mergeCell ref="I3:I5"/>
    <mergeCell ref="B5:C5"/>
    <mergeCell ref="D5:F5"/>
    <mergeCell ref="B3:H3"/>
    <mergeCell ref="G5:H5"/>
    <mergeCell ref="J6:J23"/>
    <mergeCell ref="A40:I40"/>
    <mergeCell ref="D13:F13"/>
    <mergeCell ref="D14:F14"/>
    <mergeCell ref="D24:F24"/>
    <mergeCell ref="A29:A30"/>
    <mergeCell ref="A25:I25"/>
    <mergeCell ref="A28:I28"/>
    <mergeCell ref="B29:H29"/>
    <mergeCell ref="D11:F11"/>
    <mergeCell ref="D12:F12"/>
    <mergeCell ref="J32:J38"/>
    <mergeCell ref="D15:F15"/>
    <mergeCell ref="D16:F16"/>
    <mergeCell ref="D17:F17"/>
    <mergeCell ref="D23:F23"/>
    <mergeCell ref="D18:F18"/>
    <mergeCell ref="D19:F19"/>
    <mergeCell ref="D20:F20"/>
    <mergeCell ref="D21:F21"/>
    <mergeCell ref="D22:F22"/>
  </mergeCells>
  <printOptions horizontalCentered="1" verticalCentered="1"/>
  <pageMargins left="0.27" right="0" top="0.51181102362204722" bottom="0.62992125984251968" header="0.19685039370078741" footer="0"/>
  <pageSetup paperSize="9" scale="40" orientation="portrait" horizontalDpi="360" verticalDpi="360" r:id="rId1"/>
  <ignoredErrors>
    <ignoredError sqref="H39 B39:D3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zoomScaleNormal="100" workbookViewId="0">
      <selection activeCell="J12" sqref="J12"/>
    </sheetView>
  </sheetViews>
  <sheetFormatPr defaultColWidth="9.140625" defaultRowHeight="15" x14ac:dyDescent="0.25"/>
  <cols>
    <col min="1" max="1" width="26" style="94" customWidth="1"/>
    <col min="2" max="2" width="29" style="94" customWidth="1"/>
    <col min="3" max="3" width="14.85546875" style="94" bestFit="1" customWidth="1"/>
    <col min="4" max="4" width="11.28515625" style="94" bestFit="1" customWidth="1"/>
    <col min="5" max="5" width="12.28515625" style="94" customWidth="1"/>
    <col min="6" max="6" width="19.85546875" style="94" customWidth="1"/>
    <col min="7" max="7" width="13.28515625" style="94" customWidth="1"/>
    <col min="8" max="16384" width="9.140625" style="94"/>
  </cols>
  <sheetData>
    <row r="1" spans="1:7" ht="21" thickBot="1" x14ac:dyDescent="0.35">
      <c r="F1" s="8" t="s">
        <v>41</v>
      </c>
    </row>
    <row r="2" spans="1:7" ht="30" customHeight="1" x14ac:dyDescent="0.25">
      <c r="A2" s="294" t="s">
        <v>282</v>
      </c>
      <c r="B2" s="295"/>
      <c r="C2" s="295"/>
      <c r="D2" s="295"/>
      <c r="E2" s="295"/>
      <c r="F2" s="296"/>
      <c r="G2" s="130"/>
    </row>
    <row r="3" spans="1:7" ht="15.75" customHeight="1" thickBot="1" x14ac:dyDescent="0.3">
      <c r="A3" s="297"/>
      <c r="B3" s="298"/>
      <c r="C3" s="298"/>
      <c r="D3" s="298"/>
      <c r="E3" s="298"/>
      <c r="F3" s="299"/>
      <c r="G3" s="130"/>
    </row>
    <row r="4" spans="1:7" ht="30.75" thickBot="1" x14ac:dyDescent="0.3">
      <c r="A4" s="129" t="s">
        <v>215</v>
      </c>
      <c r="B4" s="128" t="s">
        <v>216</v>
      </c>
      <c r="C4" s="128" t="s">
        <v>193</v>
      </c>
      <c r="D4" s="128" t="s">
        <v>217</v>
      </c>
      <c r="E4" s="128" t="s">
        <v>218</v>
      </c>
      <c r="F4" s="127" t="s">
        <v>219</v>
      </c>
      <c r="G4" s="95"/>
    </row>
    <row r="5" spans="1:7" x14ac:dyDescent="0.25">
      <c r="A5" s="126" t="s">
        <v>106</v>
      </c>
      <c r="B5" s="125" t="s">
        <v>44</v>
      </c>
      <c r="C5" s="125" t="s">
        <v>109</v>
      </c>
      <c r="D5" s="125">
        <v>2019</v>
      </c>
      <c r="E5" s="125" t="s">
        <v>107</v>
      </c>
      <c r="F5" s="124">
        <v>1711120</v>
      </c>
      <c r="G5" s="120"/>
    </row>
    <row r="6" spans="1:7" x14ac:dyDescent="0.25">
      <c r="A6" s="99" t="s">
        <v>281</v>
      </c>
      <c r="B6" s="100" t="s">
        <v>42</v>
      </c>
      <c r="C6" s="100" t="s">
        <v>108</v>
      </c>
      <c r="D6" s="100">
        <v>2020</v>
      </c>
      <c r="E6" s="100" t="s">
        <v>107</v>
      </c>
      <c r="F6" s="101">
        <v>8288880</v>
      </c>
      <c r="G6" s="120"/>
    </row>
    <row r="7" spans="1:7" x14ac:dyDescent="0.25">
      <c r="A7" s="105" t="s">
        <v>280</v>
      </c>
      <c r="B7" s="103"/>
      <c r="C7" s="103"/>
      <c r="D7" s="103"/>
      <c r="E7" s="103"/>
      <c r="F7" s="104">
        <f>SUM(F5:F6)</f>
        <v>10000000</v>
      </c>
      <c r="G7" s="120"/>
    </row>
    <row r="8" spans="1:7" x14ac:dyDescent="0.25">
      <c r="A8" s="99" t="s">
        <v>154</v>
      </c>
      <c r="B8" s="100" t="s">
        <v>56</v>
      </c>
      <c r="C8" s="100" t="s">
        <v>155</v>
      </c>
      <c r="D8" s="100">
        <v>2019</v>
      </c>
      <c r="E8" s="100" t="s">
        <v>22</v>
      </c>
      <c r="F8" s="101">
        <v>1127780</v>
      </c>
      <c r="G8" s="120"/>
    </row>
    <row r="9" spans="1:7" x14ac:dyDescent="0.25">
      <c r="A9" s="99" t="s">
        <v>154</v>
      </c>
      <c r="B9" s="100" t="s">
        <v>57</v>
      </c>
      <c r="C9" s="100" t="s">
        <v>156</v>
      </c>
      <c r="D9" s="100">
        <v>2019</v>
      </c>
      <c r="E9" s="100" t="s">
        <v>22</v>
      </c>
      <c r="F9" s="101">
        <v>1990320</v>
      </c>
      <c r="G9" s="120"/>
    </row>
    <row r="10" spans="1:7" x14ac:dyDescent="0.25">
      <c r="A10" s="99" t="s">
        <v>154</v>
      </c>
      <c r="B10" s="100" t="s">
        <v>162</v>
      </c>
      <c r="C10" s="100" t="s">
        <v>163</v>
      </c>
      <c r="D10" s="100">
        <v>2019</v>
      </c>
      <c r="E10" s="100" t="s">
        <v>22</v>
      </c>
      <c r="F10" s="101">
        <v>147980</v>
      </c>
      <c r="G10" s="120"/>
    </row>
    <row r="11" spans="1:7" x14ac:dyDescent="0.25">
      <c r="A11" s="99" t="s">
        <v>154</v>
      </c>
      <c r="B11" s="100" t="s">
        <v>157</v>
      </c>
      <c r="C11" s="100" t="s">
        <v>158</v>
      </c>
      <c r="D11" s="100">
        <v>2019</v>
      </c>
      <c r="E11" s="100" t="s">
        <v>22</v>
      </c>
      <c r="F11" s="101">
        <v>1306320</v>
      </c>
      <c r="G11" s="120"/>
    </row>
    <row r="12" spans="1:7" x14ac:dyDescent="0.25">
      <c r="A12" s="99" t="s">
        <v>154</v>
      </c>
      <c r="B12" s="100" t="s">
        <v>279</v>
      </c>
      <c r="C12" s="100" t="s">
        <v>159</v>
      </c>
      <c r="D12" s="100">
        <v>2019</v>
      </c>
      <c r="E12" s="100" t="s">
        <v>22</v>
      </c>
      <c r="F12" s="101">
        <v>629480</v>
      </c>
      <c r="G12" s="120"/>
    </row>
    <row r="13" spans="1:7" x14ac:dyDescent="0.25">
      <c r="A13" s="99" t="s">
        <v>154</v>
      </c>
      <c r="B13" s="100" t="s">
        <v>279</v>
      </c>
      <c r="C13" s="100" t="s">
        <v>160</v>
      </c>
      <c r="D13" s="100">
        <v>2019</v>
      </c>
      <c r="E13" s="100" t="s">
        <v>161</v>
      </c>
      <c r="F13" s="101">
        <v>2298120</v>
      </c>
      <c r="G13" s="120"/>
    </row>
    <row r="14" spans="1:7" x14ac:dyDescent="0.25">
      <c r="A14" s="105" t="s">
        <v>164</v>
      </c>
      <c r="B14" s="103"/>
      <c r="C14" s="103"/>
      <c r="D14" s="103"/>
      <c r="E14" s="103"/>
      <c r="F14" s="104">
        <f>SUM(F8:F13)</f>
        <v>7500000</v>
      </c>
    </row>
    <row r="15" spans="1:7" x14ac:dyDescent="0.25">
      <c r="A15" s="99" t="s">
        <v>278</v>
      </c>
      <c r="B15" s="100" t="s">
        <v>52</v>
      </c>
      <c r="C15" s="100" t="s">
        <v>134</v>
      </c>
      <c r="D15" s="100">
        <v>2020</v>
      </c>
      <c r="E15" s="100" t="s">
        <v>23</v>
      </c>
      <c r="F15" s="101">
        <v>29260</v>
      </c>
    </row>
    <row r="16" spans="1:7" x14ac:dyDescent="0.25">
      <c r="A16" s="99" t="s">
        <v>278</v>
      </c>
      <c r="B16" s="100" t="s">
        <v>121</v>
      </c>
      <c r="C16" s="100" t="s">
        <v>122</v>
      </c>
      <c r="D16" s="100">
        <v>2020</v>
      </c>
      <c r="E16" s="100" t="s">
        <v>23</v>
      </c>
      <c r="F16" s="101">
        <v>598280</v>
      </c>
    </row>
    <row r="17" spans="1:6" x14ac:dyDescent="0.25">
      <c r="A17" s="99" t="s">
        <v>278</v>
      </c>
      <c r="B17" s="100" t="s">
        <v>48</v>
      </c>
      <c r="C17" s="100" t="s">
        <v>124</v>
      </c>
      <c r="D17" s="100">
        <v>2020</v>
      </c>
      <c r="E17" s="100" t="s">
        <v>23</v>
      </c>
      <c r="F17" s="101">
        <v>63500</v>
      </c>
    </row>
    <row r="18" spans="1:6" x14ac:dyDescent="0.25">
      <c r="A18" s="99" t="s">
        <v>278</v>
      </c>
      <c r="B18" s="100" t="s">
        <v>46</v>
      </c>
      <c r="C18" s="100" t="s">
        <v>118</v>
      </c>
      <c r="D18" s="100">
        <v>2020</v>
      </c>
      <c r="E18" s="100" t="s">
        <v>23</v>
      </c>
      <c r="F18" s="101">
        <v>13680</v>
      </c>
    </row>
    <row r="19" spans="1:6" x14ac:dyDescent="0.25">
      <c r="A19" s="99" t="s">
        <v>278</v>
      </c>
      <c r="B19" s="100" t="s">
        <v>53</v>
      </c>
      <c r="C19" s="100" t="s">
        <v>136</v>
      </c>
      <c r="D19" s="123">
        <v>2019</v>
      </c>
      <c r="E19" s="100" t="s">
        <v>22</v>
      </c>
      <c r="F19" s="101">
        <v>1870000</v>
      </c>
    </row>
    <row r="20" spans="1:6" x14ac:dyDescent="0.25">
      <c r="A20" s="99" t="s">
        <v>278</v>
      </c>
      <c r="B20" s="100" t="s">
        <v>127</v>
      </c>
      <c r="C20" s="100" t="s">
        <v>128</v>
      </c>
      <c r="D20" s="123">
        <v>2019</v>
      </c>
      <c r="E20" s="100" t="s">
        <v>22</v>
      </c>
      <c r="F20" s="101">
        <v>918800</v>
      </c>
    </row>
    <row r="21" spans="1:6" x14ac:dyDescent="0.25">
      <c r="A21" s="99" t="s">
        <v>278</v>
      </c>
      <c r="B21" s="100" t="s">
        <v>130</v>
      </c>
      <c r="C21" s="100" t="s">
        <v>131</v>
      </c>
      <c r="D21" s="123">
        <v>2019</v>
      </c>
      <c r="E21" s="100" t="s">
        <v>22</v>
      </c>
      <c r="F21" s="101">
        <v>363620</v>
      </c>
    </row>
    <row r="22" spans="1:6" x14ac:dyDescent="0.25">
      <c r="A22" s="99" t="s">
        <v>278</v>
      </c>
      <c r="B22" s="100" t="s">
        <v>49</v>
      </c>
      <c r="C22" s="100" t="s">
        <v>126</v>
      </c>
      <c r="D22" s="123">
        <v>2019</v>
      </c>
      <c r="E22" s="100" t="s">
        <v>22</v>
      </c>
      <c r="F22" s="101">
        <v>47780</v>
      </c>
    </row>
    <row r="23" spans="1:6" x14ac:dyDescent="0.25">
      <c r="A23" s="99" t="s">
        <v>278</v>
      </c>
      <c r="B23" s="100" t="s">
        <v>52</v>
      </c>
      <c r="C23" s="100" t="s">
        <v>135</v>
      </c>
      <c r="D23" s="100">
        <v>2020</v>
      </c>
      <c r="E23" s="100" t="s">
        <v>22</v>
      </c>
      <c r="F23" s="101">
        <v>31900</v>
      </c>
    </row>
    <row r="24" spans="1:6" x14ac:dyDescent="0.25">
      <c r="A24" s="99" t="s">
        <v>278</v>
      </c>
      <c r="B24" s="100" t="s">
        <v>51</v>
      </c>
      <c r="C24" s="100" t="s">
        <v>133</v>
      </c>
      <c r="D24" s="100">
        <v>2020</v>
      </c>
      <c r="E24" s="100" t="s">
        <v>22</v>
      </c>
      <c r="F24" s="101">
        <v>96180</v>
      </c>
    </row>
    <row r="25" spans="1:6" x14ac:dyDescent="0.25">
      <c r="A25" s="99" t="s">
        <v>278</v>
      </c>
      <c r="B25" s="100" t="s">
        <v>138</v>
      </c>
      <c r="C25" s="100" t="s">
        <v>139</v>
      </c>
      <c r="D25" s="100">
        <v>2020</v>
      </c>
      <c r="E25" s="100" t="s">
        <v>22</v>
      </c>
      <c r="F25" s="101">
        <v>104520</v>
      </c>
    </row>
    <row r="26" spans="1:6" x14ac:dyDescent="0.25">
      <c r="A26" s="99" t="s">
        <v>278</v>
      </c>
      <c r="B26" s="100" t="s">
        <v>53</v>
      </c>
      <c r="C26" s="100" t="s">
        <v>137</v>
      </c>
      <c r="D26" s="100">
        <v>2020</v>
      </c>
      <c r="E26" s="100" t="s">
        <v>22</v>
      </c>
      <c r="F26" s="101">
        <v>23580</v>
      </c>
    </row>
    <row r="27" spans="1:6" x14ac:dyDescent="0.25">
      <c r="A27" s="99" t="s">
        <v>278</v>
      </c>
      <c r="B27" s="100" t="s">
        <v>47</v>
      </c>
      <c r="C27" s="100" t="s">
        <v>120</v>
      </c>
      <c r="D27" s="100">
        <v>2020</v>
      </c>
      <c r="E27" s="100" t="s">
        <v>22</v>
      </c>
      <c r="F27" s="101">
        <v>2560</v>
      </c>
    </row>
    <row r="28" spans="1:6" x14ac:dyDescent="0.25">
      <c r="A28" s="99" t="s">
        <v>278</v>
      </c>
      <c r="B28" s="100" t="s">
        <v>121</v>
      </c>
      <c r="C28" s="100" t="s">
        <v>123</v>
      </c>
      <c r="D28" s="100">
        <v>2020</v>
      </c>
      <c r="E28" s="100" t="s">
        <v>22</v>
      </c>
      <c r="F28" s="101">
        <v>409260</v>
      </c>
    </row>
    <row r="29" spans="1:6" x14ac:dyDescent="0.25">
      <c r="A29" s="99" t="s">
        <v>278</v>
      </c>
      <c r="B29" s="100" t="s">
        <v>48</v>
      </c>
      <c r="C29" s="100" t="s">
        <v>125</v>
      </c>
      <c r="D29" s="100">
        <v>2020</v>
      </c>
      <c r="E29" s="100" t="s">
        <v>22</v>
      </c>
      <c r="F29" s="101">
        <v>29720</v>
      </c>
    </row>
    <row r="30" spans="1:6" x14ac:dyDescent="0.25">
      <c r="A30" s="99" t="s">
        <v>278</v>
      </c>
      <c r="B30" s="100" t="s">
        <v>46</v>
      </c>
      <c r="C30" s="100" t="s">
        <v>119</v>
      </c>
      <c r="D30" s="100">
        <v>2020</v>
      </c>
      <c r="E30" s="100" t="s">
        <v>22</v>
      </c>
      <c r="F30" s="101">
        <v>579180</v>
      </c>
    </row>
    <row r="31" spans="1:6" x14ac:dyDescent="0.25">
      <c r="A31" s="99" t="s">
        <v>278</v>
      </c>
      <c r="B31" s="100" t="s">
        <v>130</v>
      </c>
      <c r="C31" s="100" t="s">
        <v>132</v>
      </c>
      <c r="D31" s="100">
        <v>2020</v>
      </c>
      <c r="E31" s="100" t="s">
        <v>22</v>
      </c>
      <c r="F31" s="101">
        <v>1464160</v>
      </c>
    </row>
    <row r="32" spans="1:6" x14ac:dyDescent="0.25">
      <c r="A32" s="99" t="s">
        <v>278</v>
      </c>
      <c r="B32" s="100" t="s">
        <v>50</v>
      </c>
      <c r="C32" s="100" t="s">
        <v>129</v>
      </c>
      <c r="D32" s="100">
        <v>2020</v>
      </c>
      <c r="E32" s="100" t="s">
        <v>22</v>
      </c>
      <c r="F32" s="101">
        <v>1520</v>
      </c>
    </row>
    <row r="33" spans="1:7" x14ac:dyDescent="0.25">
      <c r="A33" s="105" t="s">
        <v>140</v>
      </c>
      <c r="B33" s="103"/>
      <c r="C33" s="103"/>
      <c r="D33" s="103"/>
      <c r="E33" s="103"/>
      <c r="F33" s="104">
        <f>SUM(F15:F32)</f>
        <v>6647500</v>
      </c>
    </row>
    <row r="34" spans="1:7" x14ac:dyDescent="0.25">
      <c r="A34" s="99" t="s">
        <v>277</v>
      </c>
      <c r="B34" s="100" t="s">
        <v>54</v>
      </c>
      <c r="C34" s="100" t="s">
        <v>97</v>
      </c>
      <c r="D34" s="100">
        <v>2020</v>
      </c>
      <c r="E34" s="100" t="s">
        <v>22</v>
      </c>
      <c r="F34" s="101">
        <v>901220</v>
      </c>
    </row>
    <row r="35" spans="1:7" x14ac:dyDescent="0.25">
      <c r="A35" s="105" t="s">
        <v>98</v>
      </c>
      <c r="B35" s="103"/>
      <c r="C35" s="103"/>
      <c r="D35" s="103"/>
      <c r="E35" s="103"/>
      <c r="F35" s="104">
        <f>SUM(F34)</f>
        <v>901220</v>
      </c>
    </row>
    <row r="36" spans="1:7" x14ac:dyDescent="0.25">
      <c r="A36" s="99" t="s">
        <v>276</v>
      </c>
      <c r="B36" s="100" t="s">
        <v>89</v>
      </c>
      <c r="C36" s="100" t="s">
        <v>90</v>
      </c>
      <c r="D36" s="100">
        <v>2020</v>
      </c>
      <c r="E36" s="100" t="s">
        <v>23</v>
      </c>
      <c r="F36" s="101">
        <v>2050080</v>
      </c>
    </row>
    <row r="37" spans="1:7" x14ac:dyDescent="0.25">
      <c r="A37" s="99" t="s">
        <v>276</v>
      </c>
      <c r="B37" s="100" t="s">
        <v>89</v>
      </c>
      <c r="C37" s="100" t="s">
        <v>91</v>
      </c>
      <c r="D37" s="100">
        <v>2020</v>
      </c>
      <c r="E37" s="100" t="s">
        <v>22</v>
      </c>
      <c r="F37" s="101">
        <v>2430090</v>
      </c>
    </row>
    <row r="38" spans="1:7" x14ac:dyDescent="0.25">
      <c r="A38" s="105" t="s">
        <v>92</v>
      </c>
      <c r="B38" s="103"/>
      <c r="C38" s="103"/>
      <c r="D38" s="103"/>
      <c r="E38" s="103"/>
      <c r="F38" s="104">
        <f>SUM(F36:F37)</f>
        <v>4480170</v>
      </c>
    </row>
    <row r="39" spans="1:7" x14ac:dyDescent="0.25">
      <c r="A39" s="99" t="s">
        <v>275</v>
      </c>
      <c r="B39" s="100" t="s">
        <v>80</v>
      </c>
      <c r="C39" s="100" t="s">
        <v>146</v>
      </c>
      <c r="D39" s="100">
        <v>2020</v>
      </c>
      <c r="E39" s="100" t="s">
        <v>23</v>
      </c>
      <c r="F39" s="101">
        <v>505367</v>
      </c>
    </row>
    <row r="40" spans="1:7" x14ac:dyDescent="0.25">
      <c r="A40" s="99" t="s">
        <v>275</v>
      </c>
      <c r="B40" s="100" t="s">
        <v>80</v>
      </c>
      <c r="C40" s="100" t="s">
        <v>144</v>
      </c>
      <c r="D40" s="100">
        <v>2019</v>
      </c>
      <c r="E40" s="100" t="s">
        <v>22</v>
      </c>
      <c r="F40" s="101">
        <v>1784060</v>
      </c>
    </row>
    <row r="41" spans="1:7" x14ac:dyDescent="0.25">
      <c r="A41" s="99" t="s">
        <v>275</v>
      </c>
      <c r="B41" s="100" t="s">
        <v>80</v>
      </c>
      <c r="C41" s="100" t="s">
        <v>145</v>
      </c>
      <c r="D41" s="100">
        <v>2020</v>
      </c>
      <c r="E41" s="100" t="s">
        <v>22</v>
      </c>
      <c r="F41" s="101">
        <v>857950</v>
      </c>
    </row>
    <row r="42" spans="1:7" x14ac:dyDescent="0.25">
      <c r="A42" s="105" t="s">
        <v>147</v>
      </c>
      <c r="B42" s="103"/>
      <c r="C42" s="103"/>
      <c r="D42" s="103"/>
      <c r="E42" s="103"/>
      <c r="F42" s="104">
        <f>SUM(F39:F41)</f>
        <v>3147377</v>
      </c>
    </row>
    <row r="43" spans="1:7" x14ac:dyDescent="0.25">
      <c r="A43" s="99" t="s">
        <v>274</v>
      </c>
      <c r="B43" s="100" t="s">
        <v>65</v>
      </c>
      <c r="C43" s="100" t="s">
        <v>100</v>
      </c>
      <c r="D43" s="100">
        <v>2020</v>
      </c>
      <c r="E43" s="100" t="s">
        <v>23</v>
      </c>
      <c r="F43" s="101">
        <v>15400</v>
      </c>
      <c r="G43" s="122"/>
    </row>
    <row r="44" spans="1:7" x14ac:dyDescent="0.25">
      <c r="A44" s="99" t="s">
        <v>274</v>
      </c>
      <c r="B44" s="100" t="s">
        <v>66</v>
      </c>
      <c r="C44" s="100" t="s">
        <v>105</v>
      </c>
      <c r="D44" s="100">
        <v>2020</v>
      </c>
      <c r="E44" s="100" t="s">
        <v>22</v>
      </c>
      <c r="F44" s="101">
        <v>47020</v>
      </c>
      <c r="G44" s="120"/>
    </row>
    <row r="45" spans="1:7" x14ac:dyDescent="0.25">
      <c r="A45" s="99" t="s">
        <v>274</v>
      </c>
      <c r="B45" s="100" t="s">
        <v>64</v>
      </c>
      <c r="C45" s="100" t="s">
        <v>99</v>
      </c>
      <c r="D45" s="100">
        <v>2020</v>
      </c>
      <c r="E45" s="100" t="s">
        <v>22</v>
      </c>
      <c r="F45" s="101">
        <v>26720</v>
      </c>
      <c r="G45" s="120"/>
    </row>
    <row r="46" spans="1:7" x14ac:dyDescent="0.25">
      <c r="A46" s="99" t="s">
        <v>274</v>
      </c>
      <c r="B46" s="100" t="s">
        <v>65</v>
      </c>
      <c r="C46" s="100" t="s">
        <v>101</v>
      </c>
      <c r="D46" s="100">
        <v>2020</v>
      </c>
      <c r="E46" s="100" t="s">
        <v>22</v>
      </c>
      <c r="F46" s="101">
        <v>6360</v>
      </c>
      <c r="G46" s="120"/>
    </row>
    <row r="47" spans="1:7" x14ac:dyDescent="0.25">
      <c r="A47" s="99" t="s">
        <v>274</v>
      </c>
      <c r="B47" s="100" t="s">
        <v>65</v>
      </c>
      <c r="C47" s="100" t="s">
        <v>102</v>
      </c>
      <c r="D47" s="100">
        <v>2020</v>
      </c>
      <c r="E47" s="100" t="s">
        <v>161</v>
      </c>
      <c r="F47" s="101">
        <v>1253700</v>
      </c>
      <c r="G47" s="120"/>
    </row>
    <row r="48" spans="1:7" x14ac:dyDescent="0.25">
      <c r="A48" s="99" t="s">
        <v>274</v>
      </c>
      <c r="B48" s="100" t="s">
        <v>103</v>
      </c>
      <c r="C48" s="100" t="s">
        <v>104</v>
      </c>
      <c r="D48" s="100">
        <v>2020</v>
      </c>
      <c r="E48" s="100" t="s">
        <v>161</v>
      </c>
      <c r="F48" s="101">
        <v>1614800</v>
      </c>
      <c r="G48" s="120"/>
    </row>
    <row r="49" spans="1:7" x14ac:dyDescent="0.25">
      <c r="A49" s="105" t="s">
        <v>273</v>
      </c>
      <c r="B49" s="103"/>
      <c r="C49" s="103"/>
      <c r="D49" s="103"/>
      <c r="E49" s="103"/>
      <c r="F49" s="104">
        <f>SUM(F43:F48)</f>
        <v>2964000</v>
      </c>
      <c r="G49" s="120"/>
    </row>
    <row r="50" spans="1:7" x14ac:dyDescent="0.25">
      <c r="A50" s="99" t="s">
        <v>269</v>
      </c>
      <c r="B50" s="100" t="s">
        <v>271</v>
      </c>
      <c r="C50" s="100" t="s">
        <v>272</v>
      </c>
      <c r="D50" s="100">
        <v>2019</v>
      </c>
      <c r="E50" s="100" t="s">
        <v>22</v>
      </c>
      <c r="F50" s="101">
        <v>1496660</v>
      </c>
      <c r="G50" s="120"/>
    </row>
    <row r="51" spans="1:7" x14ac:dyDescent="0.25">
      <c r="A51" s="99" t="s">
        <v>269</v>
      </c>
      <c r="B51" s="100" t="s">
        <v>271</v>
      </c>
      <c r="C51" s="100" t="s">
        <v>270</v>
      </c>
      <c r="D51" s="100">
        <v>2020</v>
      </c>
      <c r="E51" s="100" t="s">
        <v>22</v>
      </c>
      <c r="F51" s="101">
        <v>1709980</v>
      </c>
      <c r="G51" s="121"/>
    </row>
    <row r="52" spans="1:7" x14ac:dyDescent="0.25">
      <c r="A52" s="99" t="s">
        <v>269</v>
      </c>
      <c r="B52" s="100" t="s">
        <v>141</v>
      </c>
      <c r="C52" s="100" t="s">
        <v>142</v>
      </c>
      <c r="D52" s="100">
        <v>2020</v>
      </c>
      <c r="E52" s="100" t="s">
        <v>22</v>
      </c>
      <c r="F52" s="101">
        <v>3360</v>
      </c>
      <c r="G52" s="120"/>
    </row>
    <row r="53" spans="1:7" x14ac:dyDescent="0.25">
      <c r="A53" s="105" t="s">
        <v>143</v>
      </c>
      <c r="B53" s="103"/>
      <c r="C53" s="103"/>
      <c r="D53" s="103"/>
      <c r="E53" s="103"/>
      <c r="F53" s="104">
        <f>SUM(F50:F52)</f>
        <v>3210000</v>
      </c>
      <c r="G53" s="120"/>
    </row>
    <row r="54" spans="1:7" x14ac:dyDescent="0.25">
      <c r="A54" s="99" t="s">
        <v>148</v>
      </c>
      <c r="B54" s="100" t="s">
        <v>61</v>
      </c>
      <c r="C54" s="100" t="s">
        <v>149</v>
      </c>
      <c r="D54" s="100">
        <v>2019</v>
      </c>
      <c r="E54" s="100" t="s">
        <v>22</v>
      </c>
      <c r="F54" s="101">
        <v>320480</v>
      </c>
    </row>
    <row r="55" spans="1:7" x14ac:dyDescent="0.25">
      <c r="A55" s="105" t="s">
        <v>150</v>
      </c>
      <c r="B55" s="103"/>
      <c r="C55" s="103"/>
      <c r="D55" s="103"/>
      <c r="E55" s="103"/>
      <c r="F55" s="104">
        <f>SUM(F54)</f>
        <v>320480</v>
      </c>
    </row>
    <row r="56" spans="1:7" x14ac:dyDescent="0.25">
      <c r="A56" s="99" t="s">
        <v>165</v>
      </c>
      <c r="B56" s="100" t="s">
        <v>62</v>
      </c>
      <c r="C56" s="100" t="s">
        <v>166</v>
      </c>
      <c r="D56" s="100">
        <v>2019</v>
      </c>
      <c r="E56" s="100" t="s">
        <v>22</v>
      </c>
      <c r="F56" s="101">
        <v>305560</v>
      </c>
    </row>
    <row r="57" spans="1:7" x14ac:dyDescent="0.25">
      <c r="A57" s="99" t="s">
        <v>165</v>
      </c>
      <c r="B57" s="100" t="s">
        <v>63</v>
      </c>
      <c r="C57" s="100" t="s">
        <v>167</v>
      </c>
      <c r="D57" s="100">
        <v>2019</v>
      </c>
      <c r="E57" s="100" t="s">
        <v>22</v>
      </c>
      <c r="F57" s="101">
        <v>1275760</v>
      </c>
    </row>
    <row r="58" spans="1:7" x14ac:dyDescent="0.25">
      <c r="A58" s="99" t="s">
        <v>165</v>
      </c>
      <c r="B58" s="100" t="s">
        <v>63</v>
      </c>
      <c r="C58" s="100" t="s">
        <v>168</v>
      </c>
      <c r="D58" s="100">
        <v>2020</v>
      </c>
      <c r="E58" s="100" t="s">
        <v>22</v>
      </c>
      <c r="F58" s="101">
        <v>698820</v>
      </c>
    </row>
    <row r="59" spans="1:7" x14ac:dyDescent="0.25">
      <c r="A59" s="102" t="s">
        <v>169</v>
      </c>
      <c r="B59" s="103"/>
      <c r="C59" s="103"/>
      <c r="D59" s="103"/>
      <c r="E59" s="103"/>
      <c r="F59" s="104">
        <f>SUM(F56:F58)</f>
        <v>2280140</v>
      </c>
    </row>
    <row r="60" spans="1:7" x14ac:dyDescent="0.25">
      <c r="A60" s="99" t="s">
        <v>110</v>
      </c>
      <c r="B60" s="100" t="s">
        <v>69</v>
      </c>
      <c r="C60" s="100" t="s">
        <v>113</v>
      </c>
      <c r="D60" s="100">
        <v>2020</v>
      </c>
      <c r="E60" s="100" t="s">
        <v>23</v>
      </c>
      <c r="F60" s="101">
        <v>18760</v>
      </c>
    </row>
    <row r="61" spans="1:7" x14ac:dyDescent="0.25">
      <c r="A61" s="99" t="s">
        <v>110</v>
      </c>
      <c r="B61" s="100" t="s">
        <v>67</v>
      </c>
      <c r="C61" s="100" t="s">
        <v>111</v>
      </c>
      <c r="D61" s="100">
        <v>2020</v>
      </c>
      <c r="E61" s="100" t="s">
        <v>23</v>
      </c>
      <c r="F61" s="101">
        <v>18900</v>
      </c>
    </row>
    <row r="62" spans="1:7" x14ac:dyDescent="0.25">
      <c r="A62" s="99" t="s">
        <v>110</v>
      </c>
      <c r="B62" s="100" t="s">
        <v>70</v>
      </c>
      <c r="C62" s="100" t="s">
        <v>115</v>
      </c>
      <c r="D62" s="100">
        <v>2019</v>
      </c>
      <c r="E62" s="100" t="s">
        <v>22</v>
      </c>
      <c r="F62" s="101">
        <v>307600</v>
      </c>
    </row>
    <row r="63" spans="1:7" x14ac:dyDescent="0.25">
      <c r="A63" s="99" t="s">
        <v>110</v>
      </c>
      <c r="B63" s="100" t="s">
        <v>69</v>
      </c>
      <c r="C63" s="100" t="s">
        <v>114</v>
      </c>
      <c r="D63" s="100">
        <v>2020</v>
      </c>
      <c r="E63" s="100" t="s">
        <v>22</v>
      </c>
      <c r="F63" s="101">
        <v>59080</v>
      </c>
    </row>
    <row r="64" spans="1:7" x14ac:dyDescent="0.25">
      <c r="A64" s="99" t="s">
        <v>110</v>
      </c>
      <c r="B64" s="100" t="s">
        <v>68</v>
      </c>
      <c r="C64" s="100" t="s">
        <v>112</v>
      </c>
      <c r="D64" s="100">
        <v>2020</v>
      </c>
      <c r="E64" s="100" t="s">
        <v>22</v>
      </c>
      <c r="F64" s="101">
        <v>166960</v>
      </c>
    </row>
    <row r="65" spans="1:6" x14ac:dyDescent="0.25">
      <c r="A65" s="102" t="s">
        <v>116</v>
      </c>
      <c r="B65" s="103"/>
      <c r="C65" s="103"/>
      <c r="D65" s="103"/>
      <c r="E65" s="103"/>
      <c r="F65" s="104">
        <f>SUM(F60:F64)</f>
        <v>571300</v>
      </c>
    </row>
    <row r="66" spans="1:6" x14ac:dyDescent="0.25">
      <c r="A66" s="99" t="s">
        <v>93</v>
      </c>
      <c r="B66" s="100" t="s">
        <v>59</v>
      </c>
      <c r="C66" s="100" t="s">
        <v>95</v>
      </c>
      <c r="D66" s="100">
        <v>2019</v>
      </c>
      <c r="E66" s="100" t="s">
        <v>22</v>
      </c>
      <c r="F66" s="101">
        <v>2706260</v>
      </c>
    </row>
    <row r="67" spans="1:6" x14ac:dyDescent="0.25">
      <c r="A67" s="99" t="s">
        <v>93</v>
      </c>
      <c r="B67" s="100" t="s">
        <v>58</v>
      </c>
      <c r="C67" s="100" t="s">
        <v>94</v>
      </c>
      <c r="D67" s="100">
        <v>2019</v>
      </c>
      <c r="E67" s="100" t="s">
        <v>22</v>
      </c>
      <c r="F67" s="101">
        <v>2467000</v>
      </c>
    </row>
    <row r="68" spans="1:6" x14ac:dyDescent="0.25">
      <c r="A68" s="102" t="s">
        <v>268</v>
      </c>
      <c r="B68" s="103"/>
      <c r="C68" s="103"/>
      <c r="D68" s="103"/>
      <c r="E68" s="103"/>
      <c r="F68" s="104">
        <f>SUM(F66:F67)</f>
        <v>5173260</v>
      </c>
    </row>
    <row r="69" spans="1:6" x14ac:dyDescent="0.25">
      <c r="A69" s="119" t="s">
        <v>151</v>
      </c>
      <c r="B69" s="123" t="s">
        <v>45</v>
      </c>
      <c r="C69" s="135" t="s">
        <v>152</v>
      </c>
      <c r="D69" s="118">
        <v>2020</v>
      </c>
      <c r="E69" s="118">
        <v>2112</v>
      </c>
      <c r="F69" s="117">
        <v>24860</v>
      </c>
    </row>
    <row r="70" spans="1:6" x14ac:dyDescent="0.25">
      <c r="A70" s="102" t="s">
        <v>153</v>
      </c>
      <c r="B70" s="103"/>
      <c r="C70" s="103"/>
      <c r="D70" s="103"/>
      <c r="E70" s="116"/>
      <c r="F70" s="115">
        <f>SUM(F69)</f>
        <v>24860</v>
      </c>
    </row>
    <row r="71" spans="1:6" x14ac:dyDescent="0.25">
      <c r="A71" s="134" t="s">
        <v>286</v>
      </c>
      <c r="B71" s="100" t="s">
        <v>285</v>
      </c>
      <c r="C71" s="60" t="s">
        <v>284</v>
      </c>
      <c r="D71" s="133">
        <v>2020</v>
      </c>
      <c r="E71" s="132">
        <v>2142</v>
      </c>
      <c r="F71" s="131">
        <v>90720</v>
      </c>
    </row>
    <row r="72" spans="1:6" x14ac:dyDescent="0.25">
      <c r="A72" s="102" t="s">
        <v>283</v>
      </c>
      <c r="B72" s="116"/>
      <c r="C72" s="116"/>
      <c r="D72" s="116"/>
      <c r="E72" s="116"/>
      <c r="F72" s="115">
        <f>SUM(F71)</f>
        <v>90720</v>
      </c>
    </row>
    <row r="73" spans="1:6" ht="15.75" thickBot="1" x14ac:dyDescent="0.3">
      <c r="A73" s="114" t="s">
        <v>2</v>
      </c>
      <c r="B73" s="113"/>
      <c r="C73" s="113"/>
      <c r="D73" s="113"/>
      <c r="E73" s="113"/>
      <c r="F73" s="112">
        <f>SUM(F72,F70,F68,F65,F59,F55,F53,F49,F42,F38,F35,F33,F14,F7)</f>
        <v>47311027</v>
      </c>
    </row>
  </sheetData>
  <mergeCells count="1">
    <mergeCell ref="A2:F3"/>
  </mergeCells>
  <pageMargins left="0.7" right="0.7" top="0.75" bottom="0.75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31"/>
  <sheetViews>
    <sheetView zoomScale="70" zoomScaleNormal="70" workbookViewId="0">
      <selection activeCell="B15" sqref="B15"/>
    </sheetView>
  </sheetViews>
  <sheetFormatPr defaultColWidth="23" defaultRowHeight="21" x14ac:dyDescent="0.35"/>
  <cols>
    <col min="1" max="1" width="50" style="9" customWidth="1"/>
    <col min="2" max="2" width="63.85546875" style="9" customWidth="1"/>
    <col min="3" max="3" width="19.5703125" style="9" customWidth="1"/>
    <col min="4" max="16384" width="23" style="9"/>
  </cols>
  <sheetData>
    <row r="1" spans="1:6" x14ac:dyDescent="0.35">
      <c r="A1" s="7"/>
      <c r="B1" s="8" t="s">
        <v>72</v>
      </c>
    </row>
    <row r="2" spans="1:6" ht="61.15" customHeight="1" x14ac:dyDescent="0.35">
      <c r="A2" s="300" t="s">
        <v>267</v>
      </c>
      <c r="B2" s="301"/>
    </row>
    <row r="3" spans="1:6" ht="24" customHeight="1" x14ac:dyDescent="0.35">
      <c r="A3" s="302" t="s">
        <v>7</v>
      </c>
      <c r="B3" s="56" t="s">
        <v>0</v>
      </c>
    </row>
    <row r="4" spans="1:6" ht="26.45" customHeight="1" thickBot="1" x14ac:dyDescent="0.4">
      <c r="A4" s="302"/>
      <c r="B4" s="56" t="s">
        <v>35</v>
      </c>
    </row>
    <row r="5" spans="1:6" ht="32.25" customHeight="1" x14ac:dyDescent="0.35">
      <c r="A5" s="57" t="s">
        <v>5</v>
      </c>
      <c r="B5" s="59">
        <v>15000</v>
      </c>
      <c r="C5" s="303" t="s">
        <v>73</v>
      </c>
      <c r="E5" s="10"/>
    </row>
    <row r="6" spans="1:6" ht="32.25" customHeight="1" x14ac:dyDescent="0.35">
      <c r="A6" s="57" t="s">
        <v>6</v>
      </c>
      <c r="B6" s="59">
        <v>15000</v>
      </c>
      <c r="C6" s="304"/>
    </row>
    <row r="7" spans="1:6" ht="32.25" customHeight="1" x14ac:dyDescent="0.35">
      <c r="A7" s="57" t="s">
        <v>3</v>
      </c>
      <c r="B7" s="59">
        <v>7475</v>
      </c>
      <c r="C7" s="304"/>
    </row>
    <row r="8" spans="1:6" ht="32.25" customHeight="1" x14ac:dyDescent="0.35">
      <c r="A8" s="57" t="s">
        <v>4</v>
      </c>
      <c r="B8" s="59">
        <v>5000</v>
      </c>
      <c r="C8" s="304"/>
    </row>
    <row r="9" spans="1:6" ht="32.25" customHeight="1" x14ac:dyDescent="0.35">
      <c r="A9" s="57" t="s">
        <v>12</v>
      </c>
      <c r="B9" s="59">
        <v>5000</v>
      </c>
      <c r="C9" s="304"/>
    </row>
    <row r="10" spans="1:6" ht="32.25" customHeight="1" x14ac:dyDescent="0.35">
      <c r="A10" s="57" t="s">
        <v>11</v>
      </c>
      <c r="B10" s="59">
        <v>2700</v>
      </c>
      <c r="C10" s="304"/>
    </row>
    <row r="11" spans="1:6" ht="32.25" customHeight="1" x14ac:dyDescent="0.35">
      <c r="A11" s="57" t="s">
        <v>17</v>
      </c>
      <c r="B11" s="59">
        <v>500</v>
      </c>
      <c r="C11" s="304"/>
    </row>
    <row r="12" spans="1:6" ht="33.6" customHeight="1" x14ac:dyDescent="0.35">
      <c r="A12" s="57" t="s">
        <v>87</v>
      </c>
      <c r="B12" s="59">
        <v>2500</v>
      </c>
      <c r="C12" s="305" t="s">
        <v>74</v>
      </c>
      <c r="F12" s="10"/>
    </row>
    <row r="13" spans="1:6" ht="33.6" customHeight="1" x14ac:dyDescent="0.35">
      <c r="A13" s="57" t="s">
        <v>71</v>
      </c>
      <c r="B13" s="59">
        <v>2500</v>
      </c>
      <c r="C13" s="305"/>
      <c r="F13" s="10"/>
    </row>
    <row r="14" spans="1:6" ht="32.25" customHeight="1" x14ac:dyDescent="0.35">
      <c r="A14" s="57" t="s">
        <v>39</v>
      </c>
      <c r="B14" s="59">
        <v>10000</v>
      </c>
      <c r="C14" s="305"/>
    </row>
    <row r="15" spans="1:6" ht="32.25" customHeight="1" x14ac:dyDescent="0.35">
      <c r="A15" s="57" t="s">
        <v>21</v>
      </c>
      <c r="B15" s="59">
        <v>5520</v>
      </c>
      <c r="C15" s="305"/>
    </row>
    <row r="16" spans="1:6" ht="32.25" customHeight="1" x14ac:dyDescent="0.35">
      <c r="A16" s="57" t="s">
        <v>37</v>
      </c>
      <c r="B16" s="59">
        <v>3500</v>
      </c>
      <c r="C16" s="305"/>
    </row>
    <row r="17" spans="1:7" ht="32.25" customHeight="1" x14ac:dyDescent="0.35">
      <c r="A17" s="57" t="s">
        <v>20</v>
      </c>
      <c r="B17" s="59">
        <v>11599</v>
      </c>
      <c r="C17" s="305"/>
    </row>
    <row r="18" spans="1:7" ht="32.25" customHeight="1" x14ac:dyDescent="0.35">
      <c r="A18" s="58" t="s">
        <v>18</v>
      </c>
      <c r="B18" s="59">
        <v>8000</v>
      </c>
      <c r="C18" s="305"/>
    </row>
    <row r="19" spans="1:7" ht="32.25" customHeight="1" x14ac:dyDescent="0.35">
      <c r="A19" s="57" t="s">
        <v>19</v>
      </c>
      <c r="B19" s="59">
        <v>7000</v>
      </c>
      <c r="C19" s="305"/>
    </row>
    <row r="20" spans="1:7" ht="32.25" customHeight="1" x14ac:dyDescent="0.35">
      <c r="A20" s="57" t="s">
        <v>32</v>
      </c>
      <c r="B20" s="59">
        <v>1853</v>
      </c>
      <c r="C20" s="305"/>
      <c r="E20" s="12"/>
    </row>
    <row r="21" spans="1:7" ht="32.25" customHeight="1" x14ac:dyDescent="0.35">
      <c r="A21" s="57" t="s">
        <v>13</v>
      </c>
      <c r="B21" s="59">
        <v>3500</v>
      </c>
      <c r="C21" s="305"/>
    </row>
    <row r="22" spans="1:7" ht="32.25" customHeight="1" x14ac:dyDescent="0.35">
      <c r="A22" s="57" t="s">
        <v>33</v>
      </c>
      <c r="B22" s="59">
        <v>3680</v>
      </c>
      <c r="C22" s="305"/>
    </row>
    <row r="23" spans="1:7" ht="32.25" customHeight="1" x14ac:dyDescent="0.35">
      <c r="A23" s="57" t="s">
        <v>40</v>
      </c>
      <c r="B23" s="59">
        <v>3000</v>
      </c>
      <c r="C23" s="305"/>
    </row>
    <row r="24" spans="1:7" ht="32.25" customHeight="1" x14ac:dyDescent="0.35">
      <c r="A24" s="57" t="s">
        <v>36</v>
      </c>
      <c r="B24" s="59">
        <v>36</v>
      </c>
      <c r="C24" s="305"/>
    </row>
    <row r="25" spans="1:7" ht="32.25" customHeight="1" x14ac:dyDescent="0.35">
      <c r="A25" s="57" t="s">
        <v>30</v>
      </c>
      <c r="B25" s="59">
        <v>290</v>
      </c>
      <c r="C25" s="305"/>
    </row>
    <row r="26" spans="1:7" ht="32.25" customHeight="1" x14ac:dyDescent="0.35">
      <c r="A26" s="57" t="s">
        <v>28</v>
      </c>
      <c r="B26" s="59">
        <v>1929</v>
      </c>
      <c r="C26" s="305"/>
    </row>
    <row r="27" spans="1:7" ht="32.25" customHeight="1" x14ac:dyDescent="0.35">
      <c r="A27" s="57" t="s">
        <v>79</v>
      </c>
      <c r="B27" s="59">
        <v>750</v>
      </c>
      <c r="C27" s="305"/>
    </row>
    <row r="28" spans="1:7" ht="32.25" customHeight="1" x14ac:dyDescent="0.35">
      <c r="A28" s="57" t="s">
        <v>29</v>
      </c>
      <c r="B28" s="59">
        <v>8</v>
      </c>
      <c r="C28" s="305"/>
    </row>
    <row r="29" spans="1:7" ht="32.25" customHeight="1" x14ac:dyDescent="0.35">
      <c r="A29" s="65" t="s">
        <v>9</v>
      </c>
      <c r="B29" s="66">
        <f>SUM(B5:B28)</f>
        <v>116340</v>
      </c>
    </row>
    <row r="30" spans="1:7" x14ac:dyDescent="0.35">
      <c r="A30" s="14"/>
      <c r="B30" s="14"/>
      <c r="C30" s="111"/>
      <c r="D30" s="14"/>
      <c r="E30" s="14"/>
      <c r="F30" s="13"/>
      <c r="G30" s="13"/>
    </row>
    <row r="31" spans="1:7" x14ac:dyDescent="0.35">
      <c r="A31" s="14"/>
      <c r="B31" s="14"/>
      <c r="C31" s="14"/>
      <c r="D31" s="14"/>
      <c r="E31" s="14"/>
    </row>
  </sheetData>
  <sortState ref="A5:B26">
    <sortCondition descending="1" ref="B5:B26"/>
  </sortState>
  <mergeCells count="4">
    <mergeCell ref="A2:B2"/>
    <mergeCell ref="A3:A4"/>
    <mergeCell ref="C5:C11"/>
    <mergeCell ref="C12:C28"/>
  </mergeCells>
  <printOptions horizontalCentered="1" verticalCentered="1"/>
  <pageMargins left="0.31496062992125984" right="0.27559055118110237" top="0" bottom="0" header="0" footer="0"/>
  <pageSetup paperSize="9" scale="73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="80" zoomScaleNormal="80" workbookViewId="0">
      <pane ySplit="2" topLeftCell="A3" activePane="bottomLeft" state="frozen"/>
      <selection pane="bottomLeft" activeCell="E1" sqref="E1"/>
    </sheetView>
  </sheetViews>
  <sheetFormatPr defaultColWidth="9.140625" defaultRowHeight="15" x14ac:dyDescent="0.25"/>
  <cols>
    <col min="1" max="1" width="22.140625" style="94" customWidth="1"/>
    <col min="2" max="2" width="56.42578125" style="94" customWidth="1"/>
    <col min="3" max="3" width="26.7109375" style="94" customWidth="1"/>
    <col min="4" max="4" width="19.5703125" style="94" customWidth="1"/>
    <col min="5" max="5" width="32.28515625" style="94" customWidth="1"/>
    <col min="6" max="16384" width="9.140625" style="94"/>
  </cols>
  <sheetData>
    <row r="1" spans="1:5" ht="20.25" x14ac:dyDescent="0.3">
      <c r="E1" s="8" t="s">
        <v>192</v>
      </c>
    </row>
    <row r="2" spans="1:5" ht="22.5" x14ac:dyDescent="0.3">
      <c r="A2" s="311" t="s">
        <v>325</v>
      </c>
      <c r="B2" s="311"/>
      <c r="C2" s="311"/>
      <c r="D2" s="311"/>
      <c r="E2" s="311"/>
    </row>
    <row r="3" spans="1:5" ht="45" x14ac:dyDescent="0.25">
      <c r="A3" s="191" t="s">
        <v>215</v>
      </c>
      <c r="B3" s="191" t="s">
        <v>216</v>
      </c>
      <c r="C3" s="191" t="s">
        <v>193</v>
      </c>
      <c r="D3" s="191" t="s">
        <v>218</v>
      </c>
      <c r="E3" s="191" t="s">
        <v>311</v>
      </c>
    </row>
    <row r="4" spans="1:5" ht="20.25" x14ac:dyDescent="0.25">
      <c r="A4" s="306" t="s">
        <v>323</v>
      </c>
      <c r="B4" s="183" t="s">
        <v>223</v>
      </c>
      <c r="C4" s="183" t="s">
        <v>175</v>
      </c>
      <c r="D4" s="184" t="s">
        <v>86</v>
      </c>
      <c r="E4" s="185">
        <v>601200</v>
      </c>
    </row>
    <row r="5" spans="1:5" ht="20.25" x14ac:dyDescent="0.25">
      <c r="A5" s="312"/>
      <c r="B5" s="183" t="s">
        <v>312</v>
      </c>
      <c r="C5" s="183" t="s">
        <v>173</v>
      </c>
      <c r="D5" s="184" t="s">
        <v>86</v>
      </c>
      <c r="E5" s="185">
        <v>2108432.7454815637</v>
      </c>
    </row>
    <row r="6" spans="1:5" ht="20.25" x14ac:dyDescent="0.25">
      <c r="A6" s="312"/>
      <c r="B6" s="183" t="s">
        <v>313</v>
      </c>
      <c r="C6" s="183" t="s">
        <v>172</v>
      </c>
      <c r="D6" s="184" t="s">
        <v>86</v>
      </c>
      <c r="E6" s="185">
        <v>1747640.6417321141</v>
      </c>
    </row>
    <row r="7" spans="1:5" ht="20.25" x14ac:dyDescent="0.25">
      <c r="A7" s="312"/>
      <c r="B7" s="183" t="s">
        <v>314</v>
      </c>
      <c r="C7" s="183" t="s">
        <v>174</v>
      </c>
      <c r="D7" s="184" t="s">
        <v>86</v>
      </c>
      <c r="E7" s="185">
        <v>3425577.6740768687</v>
      </c>
    </row>
    <row r="8" spans="1:5" ht="20.25" x14ac:dyDescent="0.25">
      <c r="A8" s="312"/>
      <c r="B8" s="183" t="s">
        <v>220</v>
      </c>
      <c r="C8" s="183" t="s">
        <v>170</v>
      </c>
      <c r="D8" s="184" t="s">
        <v>86</v>
      </c>
      <c r="E8" s="185">
        <v>764446.57869740622</v>
      </c>
    </row>
    <row r="9" spans="1:5" ht="20.25" x14ac:dyDescent="0.25">
      <c r="A9" s="312"/>
      <c r="B9" s="183" t="s">
        <v>315</v>
      </c>
      <c r="C9" s="183" t="s">
        <v>171</v>
      </c>
      <c r="D9" s="184" t="s">
        <v>86</v>
      </c>
      <c r="E9" s="185">
        <v>1241702.360012047</v>
      </c>
    </row>
    <row r="10" spans="1:5" ht="20.25" x14ac:dyDescent="0.25">
      <c r="A10" s="307"/>
      <c r="B10" s="313" t="s">
        <v>1</v>
      </c>
      <c r="C10" s="314"/>
      <c r="D10" s="184"/>
      <c r="E10" s="186">
        <f>SUM(E4:E9)</f>
        <v>9889000</v>
      </c>
    </row>
    <row r="11" spans="1:5" ht="20.25" x14ac:dyDescent="0.25">
      <c r="A11" s="306" t="s">
        <v>322</v>
      </c>
      <c r="B11" s="183" t="s">
        <v>316</v>
      </c>
      <c r="C11" s="183" t="s">
        <v>183</v>
      </c>
      <c r="D11" s="184" t="s">
        <v>86</v>
      </c>
      <c r="E11" s="185">
        <v>250000</v>
      </c>
    </row>
    <row r="12" spans="1:5" ht="20.25" x14ac:dyDescent="0.25">
      <c r="A12" s="312"/>
      <c r="B12" s="183" t="s">
        <v>317</v>
      </c>
      <c r="C12" s="183" t="s">
        <v>181</v>
      </c>
      <c r="D12" s="184" t="s">
        <v>86</v>
      </c>
      <c r="E12" s="185">
        <v>2564300</v>
      </c>
    </row>
    <row r="13" spans="1:5" ht="20.25" x14ac:dyDescent="0.25">
      <c r="A13" s="312"/>
      <c r="B13" s="183" t="s">
        <v>296</v>
      </c>
      <c r="C13" s="183" t="s">
        <v>180</v>
      </c>
      <c r="D13" s="184" t="s">
        <v>86</v>
      </c>
      <c r="E13" s="185">
        <v>845946.06996843789</v>
      </c>
    </row>
    <row r="14" spans="1:5" ht="20.25" x14ac:dyDescent="0.25">
      <c r="A14" s="312"/>
      <c r="B14" s="183" t="s">
        <v>318</v>
      </c>
      <c r="C14" s="183" t="s">
        <v>177</v>
      </c>
      <c r="D14" s="184" t="s">
        <v>86</v>
      </c>
      <c r="E14" s="185">
        <v>4954793.1008369317</v>
      </c>
    </row>
    <row r="15" spans="1:5" ht="20.25" x14ac:dyDescent="0.25">
      <c r="A15" s="312"/>
      <c r="B15" s="183" t="s">
        <v>319</v>
      </c>
      <c r="C15" s="183" t="s">
        <v>179</v>
      </c>
      <c r="D15" s="184" t="s">
        <v>86</v>
      </c>
      <c r="E15" s="185">
        <v>1132180.8291946303</v>
      </c>
    </row>
    <row r="16" spans="1:5" ht="20.25" x14ac:dyDescent="0.25">
      <c r="A16" s="312"/>
      <c r="B16" s="183" t="s">
        <v>194</v>
      </c>
      <c r="C16" s="183" t="s">
        <v>178</v>
      </c>
      <c r="D16" s="184" t="s">
        <v>86</v>
      </c>
      <c r="E16" s="185">
        <v>158720</v>
      </c>
    </row>
    <row r="17" spans="1:5" ht="20.25" x14ac:dyDescent="0.25">
      <c r="A17" s="312"/>
      <c r="B17" s="183" t="s">
        <v>317</v>
      </c>
      <c r="C17" s="183" t="s">
        <v>182</v>
      </c>
      <c r="D17" s="184" t="s">
        <v>86</v>
      </c>
      <c r="E17" s="185">
        <v>94060</v>
      </c>
    </row>
    <row r="18" spans="1:5" ht="20.25" x14ac:dyDescent="0.25">
      <c r="A18" s="307"/>
      <c r="B18" s="308" t="s">
        <v>1</v>
      </c>
      <c r="C18" s="309"/>
      <c r="D18" s="187"/>
      <c r="E18" s="188">
        <f>SUM(E11:E17)</f>
        <v>9999999.9999999981</v>
      </c>
    </row>
    <row r="19" spans="1:5" ht="20.25" x14ac:dyDescent="0.25">
      <c r="A19" s="306" t="s">
        <v>324</v>
      </c>
      <c r="B19" s="183" t="s">
        <v>320</v>
      </c>
      <c r="C19" s="183" t="s">
        <v>321</v>
      </c>
      <c r="D19" s="184" t="s">
        <v>86</v>
      </c>
      <c r="E19" s="189">
        <v>534760</v>
      </c>
    </row>
    <row r="20" spans="1:5" ht="20.25" x14ac:dyDescent="0.25">
      <c r="A20" s="307"/>
      <c r="B20" s="308" t="s">
        <v>1</v>
      </c>
      <c r="C20" s="309"/>
      <c r="D20" s="190"/>
      <c r="E20" s="188">
        <f>SUM(E19)</f>
        <v>534760</v>
      </c>
    </row>
    <row r="21" spans="1:5" ht="20.25" x14ac:dyDescent="0.25">
      <c r="A21" s="308" t="s">
        <v>2</v>
      </c>
      <c r="B21" s="310"/>
      <c r="C21" s="309"/>
      <c r="D21" s="187"/>
      <c r="E21" s="188">
        <f>E10+E18+E20</f>
        <v>20423760</v>
      </c>
    </row>
  </sheetData>
  <mergeCells count="8">
    <mergeCell ref="A19:A20"/>
    <mergeCell ref="B20:C20"/>
    <mergeCell ref="A21:C21"/>
    <mergeCell ref="A2:E2"/>
    <mergeCell ref="A4:A10"/>
    <mergeCell ref="B10:C10"/>
    <mergeCell ref="A11:A18"/>
    <mergeCell ref="B18:C18"/>
  </mergeCells>
  <pageMargins left="0.7" right="0.7" top="0.75" bottom="0.75" header="0.3" footer="0.3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15"/>
  <sheetViews>
    <sheetView zoomScale="70" zoomScaleNormal="70" workbookViewId="0">
      <selection activeCell="G9" sqref="G9"/>
    </sheetView>
  </sheetViews>
  <sheetFormatPr defaultColWidth="23" defaultRowHeight="21" x14ac:dyDescent="0.35"/>
  <cols>
    <col min="1" max="1" width="46.28515625" style="9" customWidth="1"/>
    <col min="2" max="2" width="42.140625" style="9" customWidth="1"/>
    <col min="3" max="3" width="37.5703125" style="9" customWidth="1"/>
    <col min="4" max="4" width="46.7109375" style="9" customWidth="1"/>
    <col min="5" max="5" width="32.7109375" style="9" customWidth="1"/>
    <col min="6" max="16384" width="23" style="9"/>
  </cols>
  <sheetData>
    <row r="1" spans="1:9" ht="21.75" thickBot="1" x14ac:dyDescent="0.4">
      <c r="A1" s="7"/>
      <c r="B1" s="7"/>
      <c r="C1" s="7"/>
      <c r="D1" s="8" t="s">
        <v>326</v>
      </c>
    </row>
    <row r="2" spans="1:9" ht="51.75" customHeight="1" thickBot="1" x14ac:dyDescent="0.4">
      <c r="A2" s="317" t="s">
        <v>287</v>
      </c>
      <c r="B2" s="318"/>
      <c r="C2" s="318"/>
      <c r="D2" s="319"/>
    </row>
    <row r="3" spans="1:9" ht="24" customHeight="1" thickBot="1" x14ac:dyDescent="0.4">
      <c r="A3" s="320" t="s">
        <v>7</v>
      </c>
      <c r="B3" s="322" t="s">
        <v>0</v>
      </c>
      <c r="C3" s="323"/>
      <c r="D3" s="324" t="s">
        <v>1</v>
      </c>
    </row>
    <row r="4" spans="1:9" ht="26.45" customHeight="1" thickBot="1" x14ac:dyDescent="0.4">
      <c r="A4" s="321"/>
      <c r="B4" s="50" t="s">
        <v>86</v>
      </c>
      <c r="C4" s="51" t="s">
        <v>38</v>
      </c>
      <c r="D4" s="325"/>
    </row>
    <row r="5" spans="1:9" ht="41.45" customHeight="1" x14ac:dyDescent="0.35">
      <c r="A5" s="42" t="s">
        <v>12</v>
      </c>
      <c r="B5" s="52"/>
      <c r="C5" s="53">
        <v>60000</v>
      </c>
      <c r="D5" s="71">
        <f>SUM(B5:C5)</f>
        <v>60000</v>
      </c>
      <c r="E5" s="315" t="s">
        <v>73</v>
      </c>
    </row>
    <row r="6" spans="1:9" ht="41.45" customHeight="1" x14ac:dyDescent="0.35">
      <c r="A6" s="43" t="s">
        <v>5</v>
      </c>
      <c r="B6" s="47"/>
      <c r="C6" s="46">
        <v>30000</v>
      </c>
      <c r="D6" s="72">
        <f t="shared" ref="D6:D12" si="0">SUM(B6:C6)</f>
        <v>30000</v>
      </c>
      <c r="E6" s="326"/>
    </row>
    <row r="7" spans="1:9" ht="41.45" customHeight="1" x14ac:dyDescent="0.35">
      <c r="A7" s="44" t="s">
        <v>6</v>
      </c>
      <c r="B7" s="45"/>
      <c r="C7" s="46">
        <v>40000</v>
      </c>
      <c r="D7" s="72">
        <f t="shared" si="0"/>
        <v>40000</v>
      </c>
      <c r="E7" s="326"/>
    </row>
    <row r="8" spans="1:9" ht="41.45" customHeight="1" x14ac:dyDescent="0.35">
      <c r="A8" s="44" t="s">
        <v>8</v>
      </c>
      <c r="B8" s="45"/>
      <c r="C8" s="46">
        <v>30000</v>
      </c>
      <c r="D8" s="72">
        <f t="shared" si="0"/>
        <v>30000</v>
      </c>
      <c r="E8" s="326"/>
    </row>
    <row r="9" spans="1:9" ht="41.45" customHeight="1" x14ac:dyDescent="0.35">
      <c r="A9" s="43" t="s">
        <v>4</v>
      </c>
      <c r="B9" s="45"/>
      <c r="C9" s="46">
        <v>10000</v>
      </c>
      <c r="D9" s="72">
        <f t="shared" si="0"/>
        <v>10000</v>
      </c>
      <c r="E9" s="326"/>
    </row>
    <row r="10" spans="1:9" ht="41.45" customHeight="1" thickBot="1" x14ac:dyDescent="0.4">
      <c r="A10" s="43" t="s">
        <v>3</v>
      </c>
      <c r="B10" s="45"/>
      <c r="C10" s="46">
        <v>10000</v>
      </c>
      <c r="D10" s="72">
        <f t="shared" si="0"/>
        <v>10000</v>
      </c>
      <c r="E10" s="316"/>
    </row>
    <row r="11" spans="1:9" ht="41.45" customHeight="1" x14ac:dyDescent="0.35">
      <c r="A11" s="43" t="s">
        <v>71</v>
      </c>
      <c r="B11" s="48"/>
      <c r="C11" s="49">
        <v>1634</v>
      </c>
      <c r="D11" s="72">
        <f t="shared" si="0"/>
        <v>1634</v>
      </c>
      <c r="E11" s="315" t="s">
        <v>74</v>
      </c>
    </row>
    <row r="12" spans="1:9" ht="41.45" customHeight="1" thickBot="1" x14ac:dyDescent="0.4">
      <c r="A12" s="54" t="s">
        <v>85</v>
      </c>
      <c r="B12" s="55">
        <v>111</v>
      </c>
      <c r="C12" s="55"/>
      <c r="D12" s="73">
        <f t="shared" si="0"/>
        <v>111</v>
      </c>
      <c r="E12" s="316"/>
    </row>
    <row r="13" spans="1:9" ht="32.25" customHeight="1" thickBot="1" x14ac:dyDescent="0.4">
      <c r="A13" s="67" t="s">
        <v>2</v>
      </c>
      <c r="B13" s="68">
        <f>SUM(B5:B12)</f>
        <v>111</v>
      </c>
      <c r="C13" s="69">
        <f>SUM(C5:C12)</f>
        <v>181634</v>
      </c>
      <c r="D13" s="70">
        <f>SUM(D5:D12)</f>
        <v>181745</v>
      </c>
      <c r="E13" s="11"/>
      <c r="F13" s="11"/>
      <c r="G13" s="11"/>
      <c r="H13" s="11"/>
    </row>
    <row r="14" spans="1:9" x14ac:dyDescent="0.35">
      <c r="A14" s="13"/>
      <c r="B14" s="13"/>
      <c r="C14" s="13"/>
      <c r="D14" s="13"/>
      <c r="E14" s="13"/>
      <c r="F14" s="13"/>
      <c r="G14" s="13"/>
      <c r="H14" s="13"/>
      <c r="I14" s="2"/>
    </row>
    <row r="15" spans="1:9" x14ac:dyDescent="0.35">
      <c r="D15" s="10"/>
    </row>
  </sheetData>
  <sortState ref="A5:D11">
    <sortCondition descending="1" ref="D5:D11"/>
  </sortState>
  <mergeCells count="6">
    <mergeCell ref="E11:E12"/>
    <mergeCell ref="A2:D2"/>
    <mergeCell ref="A3:A4"/>
    <mergeCell ref="B3:C3"/>
    <mergeCell ref="D3:D4"/>
    <mergeCell ref="E5:E10"/>
  </mergeCells>
  <printOptions horizontalCentered="1" verticalCentered="1"/>
  <pageMargins left="0.27559055118110237" right="0.27559055118110237" top="0" bottom="0" header="0" footer="0"/>
  <pageSetup paperSize="9" scale="69" orientation="landscape" horizontalDpi="360" verticalDpi="360" r:id="rId1"/>
  <rowBreaks count="1" manualBreakCount="1">
    <brk id="14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view="pageBreakPreview" zoomScale="30" zoomScaleNormal="40" zoomScaleSheetLayoutView="30" workbookViewId="0">
      <selection activeCell="A31" sqref="A31:E32"/>
    </sheetView>
  </sheetViews>
  <sheetFormatPr defaultColWidth="9.140625" defaultRowHeight="26.25" x14ac:dyDescent="0.25"/>
  <cols>
    <col min="1" max="1" width="41.28515625" style="194" customWidth="1"/>
    <col min="2" max="2" width="59.140625" style="194" customWidth="1"/>
    <col min="3" max="3" width="36.7109375" style="194" customWidth="1"/>
    <col min="4" max="4" width="44.28515625" style="194" customWidth="1"/>
    <col min="5" max="5" width="38.28515625" style="194" bestFit="1" customWidth="1"/>
    <col min="6" max="6" width="32.5703125" style="194" customWidth="1"/>
    <col min="7" max="7" width="29.85546875" style="194" customWidth="1"/>
    <col min="8" max="8" width="28" style="194" customWidth="1"/>
    <col min="9" max="9" width="0" style="194" hidden="1" customWidth="1"/>
    <col min="10" max="10" width="30.140625" style="194" customWidth="1"/>
    <col min="11" max="11" width="24.7109375" style="194" customWidth="1"/>
    <col min="12" max="16384" width="9.140625" style="194"/>
  </cols>
  <sheetData>
    <row r="1" spans="1:17" x14ac:dyDescent="0.25">
      <c r="A1" s="328" t="s">
        <v>372</v>
      </c>
      <c r="B1" s="328"/>
      <c r="C1" s="328"/>
      <c r="D1" s="328"/>
      <c r="E1" s="328"/>
      <c r="F1" s="328"/>
      <c r="G1" s="328"/>
      <c r="H1" s="328"/>
      <c r="I1" s="328"/>
      <c r="J1" s="192"/>
      <c r="K1" s="193" t="s">
        <v>370</v>
      </c>
      <c r="M1" s="193"/>
      <c r="Q1" s="193"/>
    </row>
    <row r="2" spans="1:17" ht="102" x14ac:dyDescent="0.25">
      <c r="A2" s="195" t="s">
        <v>327</v>
      </c>
      <c r="B2" s="196" t="s">
        <v>328</v>
      </c>
      <c r="C2" s="196" t="s">
        <v>329</v>
      </c>
      <c r="D2" s="196" t="s">
        <v>330</v>
      </c>
      <c r="E2" s="196" t="s">
        <v>331</v>
      </c>
      <c r="F2" s="196" t="s">
        <v>332</v>
      </c>
      <c r="G2" s="196" t="s">
        <v>333</v>
      </c>
      <c r="H2" s="196" t="s">
        <v>334</v>
      </c>
      <c r="I2" s="197"/>
      <c r="J2" s="196" t="s">
        <v>335</v>
      </c>
      <c r="K2" s="248" t="s">
        <v>336</v>
      </c>
    </row>
    <row r="3" spans="1:17" x14ac:dyDescent="0.25">
      <c r="A3" s="198" t="s">
        <v>11</v>
      </c>
      <c r="B3" s="199">
        <v>2290</v>
      </c>
      <c r="C3" s="200">
        <v>51</v>
      </c>
      <c r="D3" s="199">
        <v>3026</v>
      </c>
      <c r="E3" s="200">
        <v>80</v>
      </c>
      <c r="F3" s="200">
        <v>70</v>
      </c>
      <c r="G3" s="200">
        <v>1694</v>
      </c>
      <c r="H3" s="201"/>
      <c r="I3" s="202"/>
      <c r="J3" s="202"/>
      <c r="K3" s="201">
        <f>SUM(B3:I3)</f>
        <v>7211</v>
      </c>
    </row>
    <row r="4" spans="1:17" x14ac:dyDescent="0.25">
      <c r="A4" s="198" t="s">
        <v>5</v>
      </c>
      <c r="B4" s="199"/>
      <c r="C4" s="200"/>
      <c r="D4" s="199"/>
      <c r="E4" s="200"/>
      <c r="F4" s="200"/>
      <c r="G4" s="200">
        <v>83</v>
      </c>
      <c r="H4" s="201">
        <v>296</v>
      </c>
      <c r="I4" s="202"/>
      <c r="J4" s="202"/>
      <c r="K4" s="201">
        <f>SUM(B4:I4)</f>
        <v>379</v>
      </c>
    </row>
    <row r="5" spans="1:17" x14ac:dyDescent="0.25">
      <c r="A5" s="198" t="s">
        <v>84</v>
      </c>
      <c r="B5" s="199"/>
      <c r="C5" s="200"/>
      <c r="D5" s="199"/>
      <c r="E5" s="200"/>
      <c r="F5" s="200"/>
      <c r="G5" s="200"/>
      <c r="H5" s="201"/>
      <c r="I5" s="202"/>
      <c r="J5" s="202">
        <v>76</v>
      </c>
      <c r="K5" s="201">
        <f>SUM(B5:J5)</f>
        <v>76</v>
      </c>
    </row>
    <row r="6" spans="1:17" x14ac:dyDescent="0.25">
      <c r="A6" s="203" t="s">
        <v>9</v>
      </c>
      <c r="B6" s="204">
        <f t="shared" ref="B6:I6" si="0">SUM(B3:B4)</f>
        <v>2290</v>
      </c>
      <c r="C6" s="204">
        <f t="shared" si="0"/>
        <v>51</v>
      </c>
      <c r="D6" s="204">
        <f t="shared" si="0"/>
        <v>3026</v>
      </c>
      <c r="E6" s="204">
        <f t="shared" si="0"/>
        <v>80</v>
      </c>
      <c r="F6" s="204">
        <f t="shared" si="0"/>
        <v>70</v>
      </c>
      <c r="G6" s="204">
        <f t="shared" si="0"/>
        <v>1777</v>
      </c>
      <c r="H6" s="204">
        <f t="shared" si="0"/>
        <v>296</v>
      </c>
      <c r="I6" s="204">
        <f t="shared" si="0"/>
        <v>0</v>
      </c>
      <c r="J6" s="204">
        <f>SUM(J3:J5)</f>
        <v>76</v>
      </c>
      <c r="K6" s="204">
        <f>SUM(K3:K5)</f>
        <v>7666</v>
      </c>
    </row>
    <row r="7" spans="1:17" x14ac:dyDescent="0.25">
      <c r="A7" s="330" t="s">
        <v>373</v>
      </c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1:17" x14ac:dyDescent="0.25">
      <c r="A8" s="329" t="s">
        <v>374</v>
      </c>
      <c r="B8" s="329"/>
      <c r="C8" s="329"/>
      <c r="D8" s="329"/>
      <c r="E8" s="329"/>
      <c r="F8" s="329"/>
      <c r="G8" s="329"/>
      <c r="H8" s="329"/>
    </row>
    <row r="9" spans="1:17" ht="102" x14ac:dyDescent="0.25">
      <c r="A9" s="248" t="s">
        <v>327</v>
      </c>
      <c r="B9" s="205" t="s">
        <v>337</v>
      </c>
      <c r="C9" s="205" t="s">
        <v>338</v>
      </c>
      <c r="D9" s="205" t="s">
        <v>339</v>
      </c>
      <c r="E9" s="205" t="s">
        <v>340</v>
      </c>
      <c r="F9" s="205" t="s">
        <v>341</v>
      </c>
      <c r="G9" s="205" t="s">
        <v>342</v>
      </c>
      <c r="H9" s="206" t="s">
        <v>9</v>
      </c>
    </row>
    <row r="10" spans="1:17" x14ac:dyDescent="0.25">
      <c r="A10" s="197" t="s">
        <v>11</v>
      </c>
      <c r="B10" s="207">
        <v>3055</v>
      </c>
      <c r="C10" s="208"/>
      <c r="D10" s="197"/>
      <c r="E10" s="197"/>
      <c r="F10" s="197"/>
      <c r="G10" s="197"/>
      <c r="H10" s="209">
        <f>SUM(B10:G10)</f>
        <v>3055</v>
      </c>
    </row>
    <row r="11" spans="1:17" x14ac:dyDescent="0.25">
      <c r="A11" s="197" t="s">
        <v>71</v>
      </c>
      <c r="B11" s="207"/>
      <c r="C11" s="208">
        <v>7</v>
      </c>
      <c r="D11" s="197">
        <v>10</v>
      </c>
      <c r="E11" s="197">
        <v>38</v>
      </c>
      <c r="F11" s="208">
        <v>1453</v>
      </c>
      <c r="G11" s="197">
        <v>437</v>
      </c>
      <c r="H11" s="209">
        <f>SUM(B11:G11)</f>
        <v>1945</v>
      </c>
    </row>
    <row r="12" spans="1:17" x14ac:dyDescent="0.25">
      <c r="A12" s="206" t="s">
        <v>336</v>
      </c>
      <c r="B12" s="210">
        <f>SUM(B10:B11)</f>
        <v>3055</v>
      </c>
      <c r="C12" s="210">
        <f t="shared" ref="C12:G12" si="1">SUM(C10:C11)</f>
        <v>7</v>
      </c>
      <c r="D12" s="210">
        <f t="shared" si="1"/>
        <v>10</v>
      </c>
      <c r="E12" s="210">
        <f t="shared" si="1"/>
        <v>38</v>
      </c>
      <c r="F12" s="210">
        <f t="shared" si="1"/>
        <v>1453</v>
      </c>
      <c r="G12" s="210">
        <f t="shared" si="1"/>
        <v>437</v>
      </c>
      <c r="H12" s="209">
        <f>SUM(B12:G12)</f>
        <v>5000</v>
      </c>
    </row>
    <row r="13" spans="1:17" x14ac:dyDescent="0.25">
      <c r="A13" s="331" t="s">
        <v>373</v>
      </c>
      <c r="B13" s="331"/>
      <c r="C13" s="331"/>
      <c r="D13" s="331"/>
      <c r="E13" s="331"/>
      <c r="F13" s="331"/>
      <c r="G13" s="331"/>
      <c r="H13" s="249"/>
      <c r="I13" s="249"/>
      <c r="J13" s="250"/>
      <c r="K13" s="250"/>
    </row>
    <row r="14" spans="1:17" x14ac:dyDescent="0.25">
      <c r="A14" s="327" t="s">
        <v>375</v>
      </c>
      <c r="B14" s="327"/>
      <c r="C14" s="327"/>
      <c r="D14" s="327"/>
      <c r="E14" s="327"/>
      <c r="F14" s="327"/>
      <c r="G14" s="327"/>
      <c r="H14" s="211"/>
    </row>
    <row r="15" spans="1:17" ht="51" x14ac:dyDescent="0.25">
      <c r="A15" s="212" t="s">
        <v>327</v>
      </c>
      <c r="B15" s="212" t="s">
        <v>343</v>
      </c>
      <c r="C15" s="212" t="s">
        <v>193</v>
      </c>
      <c r="D15" s="212" t="s">
        <v>344</v>
      </c>
      <c r="E15" s="213" t="s">
        <v>345</v>
      </c>
      <c r="F15" s="214" t="s">
        <v>0</v>
      </c>
      <c r="G15" s="215" t="s">
        <v>346</v>
      </c>
      <c r="H15" s="216"/>
    </row>
    <row r="16" spans="1:17" x14ac:dyDescent="0.25">
      <c r="A16" s="217" t="s">
        <v>83</v>
      </c>
      <c r="B16" s="218" t="s">
        <v>89</v>
      </c>
      <c r="C16" s="218" t="s">
        <v>347</v>
      </c>
      <c r="D16" s="219" t="s">
        <v>348</v>
      </c>
      <c r="E16" s="220">
        <v>2019</v>
      </c>
      <c r="F16" s="221" t="s">
        <v>349</v>
      </c>
      <c r="G16" s="222">
        <f>2560193-1341420</f>
        <v>1218773</v>
      </c>
      <c r="H16" s="223"/>
    </row>
    <row r="17" spans="1:11" x14ac:dyDescent="0.25">
      <c r="A17" s="217" t="s">
        <v>24</v>
      </c>
      <c r="B17" s="218" t="s">
        <v>194</v>
      </c>
      <c r="C17" s="218" t="s">
        <v>350</v>
      </c>
      <c r="D17" s="219" t="s">
        <v>348</v>
      </c>
      <c r="E17" s="220">
        <v>2019</v>
      </c>
      <c r="F17" s="224" t="s">
        <v>351</v>
      </c>
      <c r="G17" s="222">
        <v>1456730</v>
      </c>
      <c r="H17" s="223"/>
    </row>
    <row r="18" spans="1:11" x14ac:dyDescent="0.25">
      <c r="A18" s="217" t="s">
        <v>31</v>
      </c>
      <c r="B18" s="218" t="s">
        <v>352</v>
      </c>
      <c r="C18" s="218" t="s">
        <v>353</v>
      </c>
      <c r="D18" s="219" t="s">
        <v>348</v>
      </c>
      <c r="E18" s="220">
        <v>2019</v>
      </c>
      <c r="F18" s="224" t="s">
        <v>354</v>
      </c>
      <c r="G18" s="222">
        <v>1415070</v>
      </c>
      <c r="H18" s="223"/>
    </row>
    <row r="19" spans="1:11" x14ac:dyDescent="0.25">
      <c r="A19" s="217" t="s">
        <v>28</v>
      </c>
      <c r="B19" s="218" t="s">
        <v>70</v>
      </c>
      <c r="C19" s="218" t="s">
        <v>355</v>
      </c>
      <c r="D19" s="219" t="s">
        <v>348</v>
      </c>
      <c r="E19" s="220">
        <v>2019</v>
      </c>
      <c r="F19" s="221" t="s">
        <v>349</v>
      </c>
      <c r="G19" s="222">
        <v>1000000</v>
      </c>
      <c r="H19" s="223"/>
    </row>
    <row r="20" spans="1:11" x14ac:dyDescent="0.25">
      <c r="A20" s="217" t="s">
        <v>37</v>
      </c>
      <c r="B20" s="218" t="s">
        <v>356</v>
      </c>
      <c r="C20" s="218" t="s">
        <v>357</v>
      </c>
      <c r="D20" s="219" t="s">
        <v>348</v>
      </c>
      <c r="E20" s="220">
        <v>2019</v>
      </c>
      <c r="F20" s="221" t="s">
        <v>349</v>
      </c>
      <c r="G20" s="222">
        <v>1050177</v>
      </c>
      <c r="H20" s="223"/>
    </row>
    <row r="21" spans="1:11" x14ac:dyDescent="0.25">
      <c r="A21" s="217" t="s">
        <v>37</v>
      </c>
      <c r="B21" s="218" t="s">
        <v>358</v>
      </c>
      <c r="C21" s="218" t="s">
        <v>359</v>
      </c>
      <c r="D21" s="219" t="s">
        <v>348</v>
      </c>
      <c r="E21" s="220">
        <v>2020</v>
      </c>
      <c r="F21" s="221">
        <v>3442</v>
      </c>
      <c r="G21" s="222">
        <v>85000</v>
      </c>
      <c r="H21" s="223"/>
    </row>
    <row r="22" spans="1:11" x14ac:dyDescent="0.25">
      <c r="A22" s="217" t="s">
        <v>37</v>
      </c>
      <c r="B22" s="218" t="s">
        <v>360</v>
      </c>
      <c r="C22" s="218" t="s">
        <v>361</v>
      </c>
      <c r="D22" s="219" t="s">
        <v>348</v>
      </c>
      <c r="E22" s="220">
        <v>2020</v>
      </c>
      <c r="F22" s="221">
        <v>3442</v>
      </c>
      <c r="G22" s="222">
        <v>53740</v>
      </c>
      <c r="H22" s="223"/>
    </row>
    <row r="23" spans="1:11" x14ac:dyDescent="0.25">
      <c r="A23" s="217" t="s">
        <v>84</v>
      </c>
      <c r="B23" s="218" t="s">
        <v>262</v>
      </c>
      <c r="C23" s="218" t="s">
        <v>362</v>
      </c>
      <c r="D23" s="219" t="s">
        <v>348</v>
      </c>
      <c r="E23" s="220">
        <v>2020</v>
      </c>
      <c r="F23" s="221">
        <v>3443</v>
      </c>
      <c r="G23" s="222">
        <v>8200</v>
      </c>
      <c r="H23" s="223"/>
    </row>
    <row r="24" spans="1:11" x14ac:dyDescent="0.25">
      <c r="A24" s="217" t="s">
        <v>30</v>
      </c>
      <c r="B24" s="218" t="s">
        <v>363</v>
      </c>
      <c r="C24" s="218" t="s">
        <v>364</v>
      </c>
      <c r="D24" s="219" t="s">
        <v>348</v>
      </c>
      <c r="E24" s="220">
        <v>2020</v>
      </c>
      <c r="F24" s="221">
        <v>3442</v>
      </c>
      <c r="G24" s="222">
        <v>16490</v>
      </c>
      <c r="H24" s="223"/>
    </row>
    <row r="25" spans="1:11" x14ac:dyDescent="0.25">
      <c r="A25" s="332" t="s">
        <v>9</v>
      </c>
      <c r="B25" s="332"/>
      <c r="C25" s="332"/>
      <c r="D25" s="332"/>
      <c r="E25" s="332"/>
      <c r="F25" s="333"/>
      <c r="G25" s="225">
        <f>SUM(G16:G24)</f>
        <v>6304180</v>
      </c>
      <c r="H25" s="226"/>
    </row>
    <row r="26" spans="1:11" x14ac:dyDescent="0.25">
      <c r="A26" s="331" t="s">
        <v>373</v>
      </c>
      <c r="B26" s="331"/>
      <c r="C26" s="331"/>
      <c r="D26" s="331"/>
      <c r="E26" s="331"/>
      <c r="F26" s="331"/>
      <c r="G26" s="331"/>
      <c r="H26" s="251"/>
      <c r="I26" s="249"/>
      <c r="J26" s="250"/>
      <c r="K26" s="250"/>
    </row>
    <row r="27" spans="1:11" x14ac:dyDescent="0.25">
      <c r="A27" s="327" t="s">
        <v>376</v>
      </c>
      <c r="B27" s="327"/>
      <c r="C27" s="327"/>
      <c r="D27" s="327"/>
      <c r="E27" s="327"/>
      <c r="F27" s="211"/>
      <c r="G27" s="211"/>
      <c r="H27" s="226"/>
    </row>
    <row r="28" spans="1:11" x14ac:dyDescent="0.25">
      <c r="A28" s="212" t="s">
        <v>327</v>
      </c>
      <c r="B28" s="212" t="s">
        <v>344</v>
      </c>
      <c r="C28" s="213" t="s">
        <v>345</v>
      </c>
      <c r="D28" s="214" t="s">
        <v>0</v>
      </c>
      <c r="E28" s="215" t="s">
        <v>346</v>
      </c>
      <c r="F28" s="216"/>
      <c r="G28" s="227"/>
      <c r="H28" s="227"/>
    </row>
    <row r="29" spans="1:11" x14ac:dyDescent="0.25">
      <c r="A29" s="228" t="s">
        <v>365</v>
      </c>
      <c r="B29" s="229" t="s">
        <v>348</v>
      </c>
      <c r="C29" s="220">
        <v>2020</v>
      </c>
      <c r="D29" s="230">
        <v>3442</v>
      </c>
      <c r="E29" s="231">
        <v>541440</v>
      </c>
      <c r="F29" s="223"/>
      <c r="G29" s="227"/>
      <c r="H29" s="227"/>
    </row>
    <row r="30" spans="1:11" x14ac:dyDescent="0.25">
      <c r="A30" s="228" t="s">
        <v>365</v>
      </c>
      <c r="B30" s="229" t="s">
        <v>348</v>
      </c>
      <c r="C30" s="220">
        <v>2020</v>
      </c>
      <c r="D30" s="230">
        <v>3443</v>
      </c>
      <c r="E30" s="231">
        <v>288440</v>
      </c>
      <c r="F30" s="223"/>
      <c r="G30" s="227"/>
      <c r="H30" s="227"/>
    </row>
    <row r="31" spans="1:11" x14ac:dyDescent="0.25">
      <c r="A31" s="228" t="s">
        <v>366</v>
      </c>
      <c r="B31" s="229" t="s">
        <v>348</v>
      </c>
      <c r="C31" s="220">
        <v>2020</v>
      </c>
      <c r="D31" s="230">
        <v>3442</v>
      </c>
      <c r="E31" s="231">
        <v>39000</v>
      </c>
      <c r="F31" s="223"/>
      <c r="G31" s="227"/>
      <c r="H31" s="227"/>
    </row>
    <row r="32" spans="1:11" x14ac:dyDescent="0.25">
      <c r="A32" s="228" t="s">
        <v>366</v>
      </c>
      <c r="B32" s="229" t="s">
        <v>348</v>
      </c>
      <c r="C32" s="220">
        <v>2020</v>
      </c>
      <c r="D32" s="230">
        <v>3443</v>
      </c>
      <c r="E32" s="231">
        <v>79000</v>
      </c>
      <c r="F32" s="223"/>
      <c r="G32" s="227"/>
      <c r="H32" s="227"/>
    </row>
    <row r="33" spans="1:8" x14ac:dyDescent="0.25">
      <c r="A33" s="228" t="s">
        <v>367</v>
      </c>
      <c r="B33" s="229" t="s">
        <v>348</v>
      </c>
      <c r="C33" s="220">
        <v>2020</v>
      </c>
      <c r="D33" s="230">
        <v>3442</v>
      </c>
      <c r="E33" s="231">
        <v>104180</v>
      </c>
      <c r="F33" s="223"/>
      <c r="G33" s="227"/>
      <c r="H33" s="227"/>
    </row>
    <row r="34" spans="1:8" x14ac:dyDescent="0.25">
      <c r="A34" s="228" t="s">
        <v>367</v>
      </c>
      <c r="B34" s="229" t="s">
        <v>348</v>
      </c>
      <c r="C34" s="229">
        <v>2020</v>
      </c>
      <c r="D34" s="230">
        <v>3443</v>
      </c>
      <c r="E34" s="231">
        <v>51340</v>
      </c>
      <c r="F34" s="223"/>
      <c r="G34" s="227"/>
      <c r="H34" s="227"/>
    </row>
    <row r="35" spans="1:8" x14ac:dyDescent="0.25">
      <c r="A35" s="228" t="s">
        <v>368</v>
      </c>
      <c r="B35" s="229" t="s">
        <v>348</v>
      </c>
      <c r="C35" s="229">
        <v>2020</v>
      </c>
      <c r="D35" s="230">
        <v>3442</v>
      </c>
      <c r="E35" s="231">
        <v>201280</v>
      </c>
      <c r="F35" s="223"/>
      <c r="G35" s="227"/>
      <c r="H35" s="227"/>
    </row>
    <row r="36" spans="1:8" x14ac:dyDescent="0.25">
      <c r="A36" s="228" t="s">
        <v>368</v>
      </c>
      <c r="B36" s="229" t="s">
        <v>348</v>
      </c>
      <c r="C36" s="229">
        <v>2020</v>
      </c>
      <c r="D36" s="230">
        <v>3443</v>
      </c>
      <c r="E36" s="231">
        <v>38080</v>
      </c>
      <c r="F36" s="223"/>
      <c r="G36" s="227"/>
      <c r="H36" s="227"/>
    </row>
    <row r="37" spans="1:8" x14ac:dyDescent="0.25">
      <c r="A37" s="327" t="s">
        <v>9</v>
      </c>
      <c r="B37" s="327"/>
      <c r="C37" s="327"/>
      <c r="D37" s="334"/>
      <c r="E37" s="232">
        <f>SUM(E29:E36)</f>
        <v>1342760</v>
      </c>
      <c r="F37" s="233"/>
      <c r="G37" s="227"/>
      <c r="H37" s="227"/>
    </row>
    <row r="38" spans="1:8" x14ac:dyDescent="0.25">
      <c r="A38" s="335" t="s">
        <v>377</v>
      </c>
      <c r="B38" s="335"/>
      <c r="C38" s="335"/>
      <c r="D38" s="335"/>
      <c r="E38" s="335"/>
      <c r="F38" s="227"/>
      <c r="G38" s="227"/>
      <c r="H38" s="227"/>
    </row>
    <row r="39" spans="1:8" x14ac:dyDescent="0.25">
      <c r="A39" s="327" t="s">
        <v>369</v>
      </c>
      <c r="B39" s="327"/>
      <c r="C39" s="327"/>
      <c r="D39" s="327"/>
      <c r="E39" s="232">
        <f>G25+E37</f>
        <v>7646940</v>
      </c>
      <c r="F39" s="233"/>
      <c r="G39" s="227"/>
      <c r="H39" s="227"/>
    </row>
    <row r="40" spans="1:8" x14ac:dyDescent="0.25">
      <c r="A40" s="226"/>
      <c r="B40" s="226"/>
      <c r="C40" s="226"/>
      <c r="D40" s="226"/>
      <c r="E40" s="226"/>
      <c r="F40" s="226"/>
      <c r="G40" s="226"/>
      <c r="H40" s="226"/>
    </row>
  </sheetData>
  <mergeCells count="11">
    <mergeCell ref="A39:D39"/>
    <mergeCell ref="A1:I1"/>
    <mergeCell ref="A8:H8"/>
    <mergeCell ref="A7:K7"/>
    <mergeCell ref="A13:G13"/>
    <mergeCell ref="A14:G14"/>
    <mergeCell ref="A25:F25"/>
    <mergeCell ref="A26:G26"/>
    <mergeCell ref="A27:E27"/>
    <mergeCell ref="A37:D37"/>
    <mergeCell ref="A38:E38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10</vt:i4>
      </vt:variant>
    </vt:vector>
  </HeadingPairs>
  <TitlesOfParts>
    <vt:vector size="18" baseType="lpstr">
      <vt:lpstr> MAKARNALIK İTHAL, YERLİ+ELÜS</vt:lpstr>
      <vt:lpstr>EKMEKLİK ELÜS</vt:lpstr>
      <vt:lpstr>EKMEKLİK İTHAL +YERLİ</vt:lpstr>
      <vt:lpstr>ARPA ELÜS </vt:lpstr>
      <vt:lpstr>ARPA İTHAL+YERLİ</vt:lpstr>
      <vt:lpstr>MISIR ELÜS</vt:lpstr>
      <vt:lpstr>MISIR </vt:lpstr>
      <vt:lpstr>BAKLİYAT</vt:lpstr>
      <vt:lpstr>'ARPA ELÜS '!_VeritabaniniFiltrele</vt:lpstr>
      <vt:lpstr>'EKMEKLİK ELÜS'!_VeritabaniniFiltrele</vt:lpstr>
      <vt:lpstr>'MISIR ELÜS'!_VeritabaniniFiltrele</vt:lpstr>
      <vt:lpstr>'ARPA İTHAL+YERLİ'!Yazdırma_Alanı</vt:lpstr>
      <vt:lpstr>BAKLİYAT!Yazdırma_Alanı</vt:lpstr>
      <vt:lpstr>'EKMEKLİK İTHAL +YERLİ'!Yazdırma_Alanı</vt:lpstr>
      <vt:lpstr>'MISIR '!Yazdırma_Alanı</vt:lpstr>
      <vt:lpstr>'ARPA ELÜS '!Yazdırma_Başlıkları</vt:lpstr>
      <vt:lpstr>'EKMEKLİK ELÜS'!Yazdırma_Başlıkları</vt:lpstr>
      <vt:lpstr>'MISIR ELÜS'!Yazdırma_Başlıkları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2021-02-01T10:33:58Z</dcterms:modified>
</cp:coreProperties>
</file>